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MJL_COVID\ESTATISTICAS SITE\2025\CERTIFICAÇÃO\"/>
    </mc:Choice>
  </mc:AlternateContent>
  <xr:revisionPtr revIDLastSave="0" documentId="13_ncr:1_{13C08977-C689-4E61-835B-7E2F5938164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1" sheetId="1" r:id="rId1"/>
    <sheet name="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" i="1" l="1"/>
  <c r="W56" i="1"/>
  <c r="V45" i="1"/>
  <c r="V46" i="1"/>
  <c r="V47" i="1"/>
  <c r="V48" i="1"/>
  <c r="V49" i="1"/>
  <c r="V50" i="1"/>
  <c r="V51" i="1"/>
  <c r="V52" i="1"/>
  <c r="V53" i="1"/>
  <c r="V54" i="1"/>
  <c r="V55" i="1"/>
  <c r="V44" i="1"/>
  <c r="V37" i="1"/>
  <c r="V26" i="1"/>
  <c r="V27" i="1"/>
  <c r="V28" i="1"/>
  <c r="V29" i="1"/>
  <c r="V30" i="1"/>
  <c r="V31" i="1"/>
  <c r="V32" i="1"/>
  <c r="V33" i="1"/>
  <c r="V34" i="1"/>
  <c r="V35" i="1"/>
  <c r="V36" i="1"/>
  <c r="V25" i="1"/>
  <c r="V7" i="3"/>
  <c r="W7" i="3"/>
  <c r="V8" i="3"/>
  <c r="W8" i="3"/>
  <c r="V9" i="3"/>
  <c r="W9" i="3"/>
  <c r="V10" i="3"/>
  <c r="V43" i="3" s="1"/>
  <c r="W10" i="3"/>
  <c r="W43" i="3" s="1"/>
  <c r="V11" i="3"/>
  <c r="W11" i="3"/>
  <c r="V12" i="3"/>
  <c r="W12" i="3"/>
  <c r="V13" i="3"/>
  <c r="W13" i="3"/>
  <c r="V14" i="3"/>
  <c r="W14" i="3"/>
  <c r="V15" i="3"/>
  <c r="W15" i="3"/>
  <c r="V16" i="3"/>
  <c r="W16" i="3"/>
  <c r="V17" i="3"/>
  <c r="W17" i="3"/>
  <c r="V18" i="3"/>
  <c r="W18" i="3"/>
  <c r="V19" i="3"/>
  <c r="W19" i="3"/>
  <c r="V20" i="3"/>
  <c r="W20" i="3"/>
  <c r="V21" i="3"/>
  <c r="W21" i="3"/>
  <c r="V22" i="3"/>
  <c r="W22" i="3"/>
  <c r="V23" i="3"/>
  <c r="W23" i="3"/>
  <c r="V24" i="3"/>
  <c r="W24" i="3"/>
  <c r="V25" i="3"/>
  <c r="W25" i="3"/>
  <c r="V26" i="3"/>
  <c r="W26" i="3"/>
  <c r="V27" i="3"/>
  <c r="W27" i="3"/>
  <c r="V28" i="3"/>
  <c r="W28" i="3"/>
  <c r="V29" i="3"/>
  <c r="W29" i="3"/>
  <c r="V30" i="3"/>
  <c r="W30" i="3"/>
  <c r="V31" i="3"/>
  <c r="W31" i="3"/>
  <c r="V32" i="3"/>
  <c r="W32" i="3"/>
  <c r="V33" i="3"/>
  <c r="W33" i="3"/>
  <c r="V34" i="3"/>
  <c r="W34" i="3"/>
  <c r="V35" i="3"/>
  <c r="W35" i="3"/>
  <c r="V36" i="3"/>
  <c r="W36" i="3"/>
  <c r="V37" i="3"/>
  <c r="W37" i="3"/>
  <c r="V38" i="3"/>
  <c r="W38" i="3"/>
  <c r="V39" i="3"/>
  <c r="W39" i="3"/>
  <c r="V40" i="3"/>
  <c r="W40" i="3"/>
  <c r="V41" i="3"/>
  <c r="W41" i="3"/>
  <c r="V42" i="3"/>
  <c r="W42" i="3"/>
  <c r="V44" i="3"/>
  <c r="W44" i="3"/>
  <c r="V45" i="3"/>
  <c r="W45" i="3"/>
  <c r="I44" i="3"/>
  <c r="I45" i="3"/>
  <c r="V18" i="1"/>
  <c r="W18" i="1"/>
  <c r="V7" i="1"/>
  <c r="V8" i="1"/>
  <c r="V9" i="1"/>
  <c r="V10" i="1"/>
  <c r="V11" i="1"/>
  <c r="V12" i="1"/>
  <c r="V13" i="1"/>
  <c r="V14" i="1"/>
  <c r="V15" i="1"/>
  <c r="V16" i="1"/>
  <c r="V17" i="1"/>
  <c r="V6" i="1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7" i="3"/>
  <c r="P7" i="3"/>
  <c r="Q7" i="3"/>
  <c r="R7" i="3"/>
  <c r="S7" i="3"/>
  <c r="T7" i="3"/>
  <c r="U7" i="3"/>
  <c r="X7" i="3"/>
  <c r="P8" i="3"/>
  <c r="Q8" i="3"/>
  <c r="R8" i="3"/>
  <c r="S8" i="3"/>
  <c r="T8" i="3"/>
  <c r="U8" i="3"/>
  <c r="X8" i="3"/>
  <c r="P9" i="3"/>
  <c r="Q9" i="3"/>
  <c r="R9" i="3"/>
  <c r="S9" i="3"/>
  <c r="T9" i="3"/>
  <c r="U9" i="3"/>
  <c r="X9" i="3"/>
  <c r="P10" i="3"/>
  <c r="Q10" i="3"/>
  <c r="R10" i="3"/>
  <c r="S10" i="3"/>
  <c r="T10" i="3"/>
  <c r="U10" i="3"/>
  <c r="X10" i="3"/>
  <c r="P11" i="3"/>
  <c r="Q11" i="3"/>
  <c r="R11" i="3"/>
  <c r="S11" i="3"/>
  <c r="T11" i="3"/>
  <c r="U11" i="3"/>
  <c r="X11" i="3"/>
  <c r="P12" i="3"/>
  <c r="Q12" i="3"/>
  <c r="R12" i="3"/>
  <c r="S12" i="3"/>
  <c r="T12" i="3"/>
  <c r="U12" i="3"/>
  <c r="X12" i="3"/>
  <c r="P13" i="3"/>
  <c r="Q13" i="3"/>
  <c r="R13" i="3"/>
  <c r="S13" i="3"/>
  <c r="T13" i="3"/>
  <c r="U13" i="3"/>
  <c r="X13" i="3"/>
  <c r="P14" i="3"/>
  <c r="Q14" i="3"/>
  <c r="R14" i="3"/>
  <c r="S14" i="3"/>
  <c r="T14" i="3"/>
  <c r="U14" i="3"/>
  <c r="X14" i="3"/>
  <c r="P15" i="3"/>
  <c r="Q15" i="3"/>
  <c r="R15" i="3"/>
  <c r="S15" i="3"/>
  <c r="T15" i="3"/>
  <c r="U15" i="3"/>
  <c r="X15" i="3"/>
  <c r="P16" i="3"/>
  <c r="Q16" i="3"/>
  <c r="R16" i="3"/>
  <c r="S16" i="3"/>
  <c r="T16" i="3"/>
  <c r="U16" i="3"/>
  <c r="X16" i="3"/>
  <c r="P17" i="3"/>
  <c r="Q17" i="3"/>
  <c r="R17" i="3"/>
  <c r="S17" i="3"/>
  <c r="T17" i="3"/>
  <c r="U17" i="3"/>
  <c r="X17" i="3"/>
  <c r="P18" i="3"/>
  <c r="Q18" i="3"/>
  <c r="R18" i="3"/>
  <c r="S18" i="3"/>
  <c r="T18" i="3"/>
  <c r="U18" i="3"/>
  <c r="X18" i="3"/>
  <c r="P19" i="3"/>
  <c r="Q19" i="3"/>
  <c r="R19" i="3"/>
  <c r="S19" i="3"/>
  <c r="T19" i="3"/>
  <c r="U19" i="3"/>
  <c r="X19" i="3"/>
  <c r="P20" i="3"/>
  <c r="Q20" i="3"/>
  <c r="R20" i="3"/>
  <c r="S20" i="3"/>
  <c r="T20" i="3"/>
  <c r="U20" i="3"/>
  <c r="X20" i="3"/>
  <c r="P21" i="3"/>
  <c r="Q21" i="3"/>
  <c r="R21" i="3"/>
  <c r="S21" i="3"/>
  <c r="T21" i="3"/>
  <c r="U21" i="3"/>
  <c r="X21" i="3"/>
  <c r="P22" i="3"/>
  <c r="Q22" i="3"/>
  <c r="R22" i="3"/>
  <c r="S22" i="3"/>
  <c r="T22" i="3"/>
  <c r="U22" i="3"/>
  <c r="X22" i="3"/>
  <c r="P23" i="3"/>
  <c r="Q23" i="3"/>
  <c r="R23" i="3"/>
  <c r="S23" i="3"/>
  <c r="T23" i="3"/>
  <c r="U23" i="3"/>
  <c r="X23" i="3"/>
  <c r="P24" i="3"/>
  <c r="Q24" i="3"/>
  <c r="R24" i="3"/>
  <c r="S24" i="3"/>
  <c r="T24" i="3"/>
  <c r="U24" i="3"/>
  <c r="X24" i="3"/>
  <c r="P25" i="3"/>
  <c r="Q25" i="3"/>
  <c r="R25" i="3"/>
  <c r="S25" i="3"/>
  <c r="T25" i="3"/>
  <c r="U25" i="3"/>
  <c r="X25" i="3"/>
  <c r="P26" i="3"/>
  <c r="Q26" i="3"/>
  <c r="R26" i="3"/>
  <c r="S26" i="3"/>
  <c r="T26" i="3"/>
  <c r="U26" i="3"/>
  <c r="X26" i="3"/>
  <c r="P27" i="3"/>
  <c r="Q27" i="3"/>
  <c r="R27" i="3"/>
  <c r="S27" i="3"/>
  <c r="T27" i="3"/>
  <c r="U27" i="3"/>
  <c r="X27" i="3"/>
  <c r="P28" i="3"/>
  <c r="Q28" i="3"/>
  <c r="R28" i="3"/>
  <c r="S28" i="3"/>
  <c r="T28" i="3"/>
  <c r="U28" i="3"/>
  <c r="X28" i="3"/>
  <c r="P29" i="3"/>
  <c r="Q29" i="3"/>
  <c r="R29" i="3"/>
  <c r="S29" i="3"/>
  <c r="T29" i="3"/>
  <c r="U29" i="3"/>
  <c r="X29" i="3"/>
  <c r="P30" i="3"/>
  <c r="Q30" i="3"/>
  <c r="R30" i="3"/>
  <c r="S30" i="3"/>
  <c r="T30" i="3"/>
  <c r="U30" i="3"/>
  <c r="X30" i="3"/>
  <c r="P31" i="3"/>
  <c r="Q31" i="3"/>
  <c r="R31" i="3"/>
  <c r="S31" i="3"/>
  <c r="T31" i="3"/>
  <c r="U31" i="3"/>
  <c r="X31" i="3"/>
  <c r="P32" i="3"/>
  <c r="Q32" i="3"/>
  <c r="R32" i="3"/>
  <c r="S32" i="3"/>
  <c r="T32" i="3"/>
  <c r="U32" i="3"/>
  <c r="X32" i="3"/>
  <c r="P33" i="3"/>
  <c r="Q33" i="3"/>
  <c r="R33" i="3"/>
  <c r="S33" i="3"/>
  <c r="T33" i="3"/>
  <c r="U33" i="3"/>
  <c r="X33" i="3"/>
  <c r="P34" i="3"/>
  <c r="Q34" i="3"/>
  <c r="R34" i="3"/>
  <c r="S34" i="3"/>
  <c r="T34" i="3"/>
  <c r="U34" i="3"/>
  <c r="X34" i="3"/>
  <c r="P35" i="3"/>
  <c r="Q35" i="3"/>
  <c r="R35" i="3"/>
  <c r="S35" i="3"/>
  <c r="T35" i="3"/>
  <c r="U35" i="3"/>
  <c r="X35" i="3"/>
  <c r="P36" i="3"/>
  <c r="Q36" i="3"/>
  <c r="R36" i="3"/>
  <c r="S36" i="3"/>
  <c r="T36" i="3"/>
  <c r="U36" i="3"/>
  <c r="X36" i="3"/>
  <c r="P37" i="3"/>
  <c r="Q37" i="3"/>
  <c r="R37" i="3"/>
  <c r="S37" i="3"/>
  <c r="T37" i="3"/>
  <c r="U37" i="3"/>
  <c r="X37" i="3"/>
  <c r="P38" i="3"/>
  <c r="Q38" i="3"/>
  <c r="R38" i="3"/>
  <c r="S38" i="3"/>
  <c r="T38" i="3"/>
  <c r="U38" i="3"/>
  <c r="X38" i="3"/>
  <c r="P39" i="3"/>
  <c r="Q39" i="3"/>
  <c r="R39" i="3"/>
  <c r="S39" i="3"/>
  <c r="T39" i="3"/>
  <c r="U39" i="3"/>
  <c r="X39" i="3"/>
  <c r="P40" i="3"/>
  <c r="Q40" i="3"/>
  <c r="R40" i="3"/>
  <c r="S40" i="3"/>
  <c r="T40" i="3"/>
  <c r="U40" i="3"/>
  <c r="X40" i="3"/>
  <c r="P41" i="3"/>
  <c r="Q41" i="3"/>
  <c r="R41" i="3"/>
  <c r="S41" i="3"/>
  <c r="T41" i="3"/>
  <c r="U41" i="3"/>
  <c r="X41" i="3"/>
  <c r="P42" i="3"/>
  <c r="Q42" i="3"/>
  <c r="R42" i="3"/>
  <c r="S42" i="3"/>
  <c r="T42" i="3"/>
  <c r="U42" i="3"/>
  <c r="X42" i="3"/>
  <c r="P43" i="3"/>
  <c r="Q43" i="3"/>
  <c r="R43" i="3"/>
  <c r="S43" i="3"/>
  <c r="T43" i="3"/>
  <c r="U43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B44" i="3"/>
  <c r="O44" i="3" s="1"/>
  <c r="C44" i="3"/>
  <c r="P44" i="3" s="1"/>
  <c r="D44" i="3"/>
  <c r="Q44" i="3" s="1"/>
  <c r="E44" i="3"/>
  <c r="R44" i="3" s="1"/>
  <c r="F44" i="3"/>
  <c r="S44" i="3" s="1"/>
  <c r="G44" i="3"/>
  <c r="T44" i="3" s="1"/>
  <c r="H44" i="3"/>
  <c r="U44" i="3" s="1"/>
  <c r="J44" i="3"/>
  <c r="K44" i="3"/>
  <c r="M44" i="3" s="1"/>
  <c r="B45" i="3"/>
  <c r="O45" i="3" s="1"/>
  <c r="C45" i="3"/>
  <c r="P45" i="3" s="1"/>
  <c r="D45" i="3"/>
  <c r="Q45" i="3" s="1"/>
  <c r="E45" i="3"/>
  <c r="R45" i="3" s="1"/>
  <c r="F45" i="3"/>
  <c r="S45" i="3" s="1"/>
  <c r="G45" i="3"/>
  <c r="T45" i="3" s="1"/>
  <c r="H45" i="3"/>
  <c r="U45" i="3" s="1"/>
  <c r="J45" i="3"/>
  <c r="K45" i="3"/>
  <c r="X45" i="3" s="1"/>
  <c r="U30" i="1"/>
  <c r="U33" i="1"/>
  <c r="U7" i="1"/>
  <c r="U8" i="1"/>
  <c r="U9" i="1"/>
  <c r="U10" i="1"/>
  <c r="U11" i="1"/>
  <c r="U12" i="1"/>
  <c r="U13" i="1"/>
  <c r="U14" i="1"/>
  <c r="U15" i="1"/>
  <c r="U16" i="1"/>
  <c r="U17" i="1"/>
  <c r="U6" i="1"/>
  <c r="T45" i="1"/>
  <c r="U45" i="1"/>
  <c r="L56" i="1"/>
  <c r="U27" i="1"/>
  <c r="T48" i="1"/>
  <c r="T28" i="1"/>
  <c r="T7" i="1"/>
  <c r="T8" i="1"/>
  <c r="T9" i="1"/>
  <c r="T10" i="1"/>
  <c r="T11" i="1"/>
  <c r="T12" i="1"/>
  <c r="T13" i="1"/>
  <c r="T14" i="1"/>
  <c r="T15" i="1"/>
  <c r="T16" i="1"/>
  <c r="T17" i="1"/>
  <c r="T6" i="1"/>
  <c r="X44" i="3" l="1"/>
  <c r="M45" i="3"/>
  <c r="O43" i="3"/>
  <c r="X43" i="3"/>
  <c r="U44" i="1"/>
  <c r="U47" i="1"/>
  <c r="T44" i="1"/>
  <c r="U25" i="1"/>
  <c r="U29" i="1"/>
  <c r="U52" i="1"/>
  <c r="U48" i="1"/>
  <c r="U18" i="1"/>
  <c r="U55" i="1"/>
  <c r="T18" i="1"/>
  <c r="T52" i="1"/>
  <c r="U34" i="1"/>
  <c r="U26" i="1"/>
  <c r="U51" i="1"/>
  <c r="T51" i="1"/>
  <c r="T47" i="1"/>
  <c r="T54" i="1"/>
  <c r="T50" i="1"/>
  <c r="T46" i="1"/>
  <c r="U36" i="1"/>
  <c r="U32" i="1"/>
  <c r="U28" i="1"/>
  <c r="U54" i="1"/>
  <c r="U50" i="1"/>
  <c r="U46" i="1"/>
  <c r="T55" i="1"/>
  <c r="T53" i="1"/>
  <c r="T49" i="1"/>
  <c r="U35" i="1"/>
  <c r="U31" i="1"/>
  <c r="U53" i="1"/>
  <c r="U49" i="1"/>
  <c r="T33" i="1"/>
  <c r="T31" i="1"/>
  <c r="T27" i="1"/>
  <c r="T26" i="1"/>
  <c r="T35" i="1"/>
  <c r="T34" i="1"/>
  <c r="T32" i="1"/>
  <c r="T30" i="1"/>
  <c r="T25" i="1"/>
  <c r="T29" i="1"/>
  <c r="T36" i="1"/>
  <c r="X45" i="1"/>
  <c r="X46" i="1"/>
  <c r="X47" i="1"/>
  <c r="X48" i="1"/>
  <c r="X49" i="1"/>
  <c r="X50" i="1"/>
  <c r="X51" i="1"/>
  <c r="X52" i="1"/>
  <c r="X53" i="1"/>
  <c r="X54" i="1"/>
  <c r="X55" i="1"/>
  <c r="X44" i="1"/>
  <c r="M45" i="1"/>
  <c r="M46" i="1"/>
  <c r="M47" i="1"/>
  <c r="M48" i="1"/>
  <c r="M49" i="1"/>
  <c r="M50" i="1"/>
  <c r="M51" i="1"/>
  <c r="M52" i="1"/>
  <c r="M53" i="1"/>
  <c r="M54" i="1"/>
  <c r="M55" i="1"/>
  <c r="M56" i="1"/>
  <c r="M44" i="1"/>
  <c r="X26" i="1"/>
  <c r="X27" i="1"/>
  <c r="X28" i="1"/>
  <c r="X29" i="1"/>
  <c r="X30" i="1"/>
  <c r="X31" i="1"/>
  <c r="X32" i="1"/>
  <c r="X33" i="1"/>
  <c r="X34" i="1"/>
  <c r="X35" i="1"/>
  <c r="X36" i="1"/>
  <c r="X25" i="1"/>
  <c r="M26" i="1"/>
  <c r="M27" i="1"/>
  <c r="M28" i="1"/>
  <c r="M29" i="1"/>
  <c r="M30" i="1"/>
  <c r="M31" i="1"/>
  <c r="M32" i="1"/>
  <c r="M33" i="1"/>
  <c r="M34" i="1"/>
  <c r="M35" i="1"/>
  <c r="M36" i="1"/>
  <c r="M37" i="1"/>
  <c r="M25" i="1"/>
  <c r="M7" i="1"/>
  <c r="M8" i="1"/>
  <c r="M9" i="1"/>
  <c r="M10" i="1"/>
  <c r="M11" i="1"/>
  <c r="M12" i="1"/>
  <c r="M13" i="1"/>
  <c r="M14" i="1"/>
  <c r="M15" i="1"/>
  <c r="M16" i="1"/>
  <c r="M17" i="1"/>
  <c r="M18" i="1"/>
  <c r="T56" i="1" l="1"/>
  <c r="U37" i="1"/>
  <c r="U56" i="1"/>
  <c r="X37" i="1"/>
  <c r="T37" i="1"/>
  <c r="X56" i="1"/>
  <c r="X7" i="1"/>
  <c r="X8" i="1"/>
  <c r="X9" i="1"/>
  <c r="X10" i="1"/>
  <c r="X11" i="1"/>
  <c r="X12" i="1"/>
  <c r="X13" i="1"/>
  <c r="X14" i="1"/>
  <c r="X15" i="1"/>
  <c r="X16" i="1"/>
  <c r="X17" i="1"/>
  <c r="X6" i="1"/>
  <c r="M6" i="1"/>
  <c r="O45" i="1"/>
  <c r="P45" i="1"/>
  <c r="Q45" i="1"/>
  <c r="R45" i="1"/>
  <c r="S45" i="1"/>
  <c r="W45" i="1"/>
  <c r="O46" i="1"/>
  <c r="P46" i="1"/>
  <c r="Q46" i="1"/>
  <c r="R46" i="1"/>
  <c r="S46" i="1"/>
  <c r="W46" i="1"/>
  <c r="O47" i="1"/>
  <c r="P47" i="1"/>
  <c r="Q47" i="1"/>
  <c r="R47" i="1"/>
  <c r="S47" i="1"/>
  <c r="W47" i="1"/>
  <c r="O48" i="1"/>
  <c r="P48" i="1"/>
  <c r="Q48" i="1"/>
  <c r="R48" i="1"/>
  <c r="S48" i="1"/>
  <c r="W48" i="1"/>
  <c r="O49" i="1"/>
  <c r="P49" i="1"/>
  <c r="Q49" i="1"/>
  <c r="R49" i="1"/>
  <c r="S49" i="1"/>
  <c r="W49" i="1"/>
  <c r="O50" i="1"/>
  <c r="P50" i="1"/>
  <c r="Q50" i="1"/>
  <c r="R50" i="1"/>
  <c r="S50" i="1"/>
  <c r="W50" i="1"/>
  <c r="O51" i="1"/>
  <c r="P51" i="1"/>
  <c r="Q51" i="1"/>
  <c r="R51" i="1"/>
  <c r="S51" i="1"/>
  <c r="W51" i="1"/>
  <c r="O52" i="1"/>
  <c r="P52" i="1"/>
  <c r="Q52" i="1"/>
  <c r="R52" i="1"/>
  <c r="S52" i="1"/>
  <c r="W52" i="1"/>
  <c r="O53" i="1"/>
  <c r="P53" i="1"/>
  <c r="Q53" i="1"/>
  <c r="R53" i="1"/>
  <c r="S53" i="1"/>
  <c r="W53" i="1"/>
  <c r="O54" i="1"/>
  <c r="P54" i="1"/>
  <c r="Q54" i="1"/>
  <c r="R54" i="1"/>
  <c r="S54" i="1"/>
  <c r="W54" i="1"/>
  <c r="O55" i="1"/>
  <c r="P55" i="1"/>
  <c r="Q55" i="1"/>
  <c r="R55" i="1"/>
  <c r="S55" i="1"/>
  <c r="W55" i="1"/>
  <c r="W44" i="1"/>
  <c r="S44" i="1"/>
  <c r="R44" i="1"/>
  <c r="Q44" i="1"/>
  <c r="P44" i="1"/>
  <c r="O44" i="1"/>
  <c r="O26" i="1"/>
  <c r="P26" i="1"/>
  <c r="Q26" i="1"/>
  <c r="R26" i="1"/>
  <c r="S26" i="1"/>
  <c r="W26" i="1"/>
  <c r="O27" i="1"/>
  <c r="P27" i="1"/>
  <c r="Q27" i="1"/>
  <c r="R27" i="1"/>
  <c r="S27" i="1"/>
  <c r="W27" i="1"/>
  <c r="O28" i="1"/>
  <c r="P28" i="1"/>
  <c r="Q28" i="1"/>
  <c r="R28" i="1"/>
  <c r="S28" i="1"/>
  <c r="W28" i="1"/>
  <c r="O29" i="1"/>
  <c r="P29" i="1"/>
  <c r="Q29" i="1"/>
  <c r="R29" i="1"/>
  <c r="S29" i="1"/>
  <c r="W29" i="1"/>
  <c r="O30" i="1"/>
  <c r="P30" i="1"/>
  <c r="Q30" i="1"/>
  <c r="R30" i="1"/>
  <c r="S30" i="1"/>
  <c r="W30" i="1"/>
  <c r="O31" i="1"/>
  <c r="P31" i="1"/>
  <c r="Q31" i="1"/>
  <c r="R31" i="1"/>
  <c r="S31" i="1"/>
  <c r="W31" i="1"/>
  <c r="O32" i="1"/>
  <c r="P32" i="1"/>
  <c r="Q32" i="1"/>
  <c r="R32" i="1"/>
  <c r="S32" i="1"/>
  <c r="W32" i="1"/>
  <c r="O33" i="1"/>
  <c r="P33" i="1"/>
  <c r="Q33" i="1"/>
  <c r="R33" i="1"/>
  <c r="S33" i="1"/>
  <c r="W33" i="1"/>
  <c r="O34" i="1"/>
  <c r="P34" i="1"/>
  <c r="Q34" i="1"/>
  <c r="R34" i="1"/>
  <c r="S34" i="1"/>
  <c r="W34" i="1"/>
  <c r="O35" i="1"/>
  <c r="P35" i="1"/>
  <c r="Q35" i="1"/>
  <c r="R35" i="1"/>
  <c r="S35" i="1"/>
  <c r="W35" i="1"/>
  <c r="O36" i="1"/>
  <c r="P36" i="1"/>
  <c r="Q36" i="1"/>
  <c r="R36" i="1"/>
  <c r="S36" i="1"/>
  <c r="W36" i="1"/>
  <c r="W25" i="1"/>
  <c r="S25" i="1"/>
  <c r="R25" i="1"/>
  <c r="Q25" i="1"/>
  <c r="P25" i="1"/>
  <c r="O25" i="1"/>
  <c r="O7" i="1"/>
  <c r="P7" i="1"/>
  <c r="Q7" i="1"/>
  <c r="R7" i="1"/>
  <c r="S7" i="1"/>
  <c r="W7" i="1"/>
  <c r="O8" i="1"/>
  <c r="P8" i="1"/>
  <c r="Q8" i="1"/>
  <c r="R8" i="1"/>
  <c r="S8" i="1"/>
  <c r="W8" i="1"/>
  <c r="O9" i="1"/>
  <c r="P9" i="1"/>
  <c r="Q9" i="1"/>
  <c r="R9" i="1"/>
  <c r="S9" i="1"/>
  <c r="W9" i="1"/>
  <c r="O10" i="1"/>
  <c r="P10" i="1"/>
  <c r="Q10" i="1"/>
  <c r="R10" i="1"/>
  <c r="S10" i="1"/>
  <c r="W10" i="1"/>
  <c r="O11" i="1"/>
  <c r="P11" i="1"/>
  <c r="Q11" i="1"/>
  <c r="R11" i="1"/>
  <c r="S11" i="1"/>
  <c r="W11" i="1"/>
  <c r="O12" i="1"/>
  <c r="P12" i="1"/>
  <c r="Q12" i="1"/>
  <c r="R12" i="1"/>
  <c r="S12" i="1"/>
  <c r="W12" i="1"/>
  <c r="O13" i="1"/>
  <c r="P13" i="1"/>
  <c r="Q13" i="1"/>
  <c r="R13" i="1"/>
  <c r="S13" i="1"/>
  <c r="W13" i="1"/>
  <c r="O14" i="1"/>
  <c r="P14" i="1"/>
  <c r="Q14" i="1"/>
  <c r="R14" i="1"/>
  <c r="S14" i="1"/>
  <c r="W14" i="1"/>
  <c r="O15" i="1"/>
  <c r="P15" i="1"/>
  <c r="Q15" i="1"/>
  <c r="R15" i="1"/>
  <c r="S15" i="1"/>
  <c r="W15" i="1"/>
  <c r="O16" i="1"/>
  <c r="P16" i="1"/>
  <c r="Q16" i="1"/>
  <c r="R16" i="1"/>
  <c r="S16" i="1"/>
  <c r="W16" i="1"/>
  <c r="O17" i="1"/>
  <c r="P17" i="1"/>
  <c r="Q17" i="1"/>
  <c r="R17" i="1"/>
  <c r="S17" i="1"/>
  <c r="W17" i="1"/>
  <c r="W6" i="1"/>
  <c r="S6" i="1"/>
  <c r="R6" i="1"/>
  <c r="Q6" i="1"/>
  <c r="P6" i="1"/>
  <c r="O6" i="1"/>
  <c r="O18" i="1" l="1"/>
  <c r="S18" i="1"/>
  <c r="P18" i="1"/>
  <c r="W37" i="1"/>
  <c r="X18" i="1"/>
  <c r="Q18" i="1"/>
  <c r="R18" i="1"/>
  <c r="O37" i="1"/>
  <c r="O56" i="1"/>
  <c r="Q37" i="1"/>
  <c r="Q56" i="1"/>
  <c r="S56" i="1"/>
  <c r="P56" i="1"/>
  <c r="R37" i="1"/>
  <c r="R56" i="1"/>
  <c r="S37" i="1"/>
  <c r="P37" i="1"/>
</calcChain>
</file>

<file path=xl/sharedStrings.xml><?xml version="1.0" encoding="utf-8"?>
<sst xmlns="http://schemas.openxmlformats.org/spreadsheetml/2006/main" count="104" uniqueCount="29">
  <si>
    <t>ENTIDADE CERTIFICADORA</t>
  </si>
  <si>
    <t>TOTAL</t>
  </si>
  <si>
    <t>* Não inclui os volumes  certificados de Vinho do Porto</t>
  </si>
  <si>
    <t>Fonte: Sivv</t>
  </si>
  <si>
    <t>CVR ALENTEJANA</t>
  </si>
  <si>
    <t>CVR VINHOS VERDES</t>
  </si>
  <si>
    <t>CVR LISBOA</t>
  </si>
  <si>
    <t>CVR TEJO</t>
  </si>
  <si>
    <t>CV BAIRRADA</t>
  </si>
  <si>
    <t>CVR BEIRA INTERIOR</t>
  </si>
  <si>
    <t>VOLUME (HL)</t>
  </si>
  <si>
    <t>Peso (%)</t>
  </si>
  <si>
    <t>D</t>
  </si>
  <si>
    <t>CVR DÃO</t>
  </si>
  <si>
    <t>I.V.D.P., IP</t>
  </si>
  <si>
    <t>CVR PENÍNSULA DE SETUBAL</t>
  </si>
  <si>
    <t>CVR TÁVORA-VAROSA</t>
  </si>
  <si>
    <t>CV ALGARVE</t>
  </si>
  <si>
    <t>CVR TRÁS-OS-MONTES</t>
  </si>
  <si>
    <t>EVOLUÇÃO DO PESO DO VOLUME CERTIFICADO POR ENTIDADE CERTIFICADORA E TIPO DE CERTIFICAÇÃO</t>
  </si>
  <si>
    <t>Total Geral</t>
  </si>
  <si>
    <t>IG</t>
  </si>
  <si>
    <t>DO</t>
  </si>
  <si>
    <t>EVOLUÇÃO DOS VOLUMES CERTIFICADOS POR ENTIDADES CERTIFICADORAS (IG + DO)</t>
  </si>
  <si>
    <t>EVOLUÇÃO DOS VOLUMES CERTIFICADOS POR ENTIDADES CERTIFICADORAS ( DO)</t>
  </si>
  <si>
    <t>EVOLUÇÃO DOS VOLUMES CERTIFICADOS POR ENTIDADES CERTIFICADORAS ( IG)</t>
  </si>
  <si>
    <t>2024/2023</t>
  </si>
  <si>
    <t>DOP</t>
  </si>
  <si>
    <t>IGP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</si>
</sst>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 applyAlignment="1">
      <alignment horizontal="left"/>
    </xf>
    <xf numFmtId="3" fontId="0" fillId="0" borderId="0" xfId="0" applyNumberFormat="1"/>
    <xf numFmtId="0" fontId="1" fillId="2" borderId="0" xfId="0" applyFont="1" applyFill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4" fillId="0" borderId="0" xfId="0" applyNumberFormat="1" applyFont="1"/>
    <xf numFmtId="164" fontId="5" fillId="2" borderId="0" xfId="0" applyNumberFormat="1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left" indent="1"/>
    </xf>
    <xf numFmtId="164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left"/>
    </xf>
    <xf numFmtId="3" fontId="2" fillId="0" borderId="6" xfId="0" applyNumberFormat="1" applyFont="1" applyBorder="1"/>
    <xf numFmtId="164" fontId="4" fillId="0" borderId="6" xfId="0" applyNumberFormat="1" applyFont="1" applyBorder="1"/>
    <xf numFmtId="2" fontId="2" fillId="0" borderId="7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vertical="center"/>
    </xf>
    <xf numFmtId="3" fontId="2" fillId="0" borderId="8" xfId="0" applyNumberFormat="1" applyFont="1" applyBorder="1"/>
    <xf numFmtId="0" fontId="1" fillId="2" borderId="5" xfId="0" applyFont="1" applyFill="1" applyBorder="1" applyAlignment="1">
      <alignment horizontal="left"/>
    </xf>
    <xf numFmtId="3" fontId="1" fillId="2" borderId="5" xfId="0" applyNumberFormat="1" applyFont="1" applyFill="1" applyBorder="1"/>
    <xf numFmtId="164" fontId="2" fillId="0" borderId="8" xfId="0" applyNumberFormat="1" applyFont="1" applyBorder="1"/>
    <xf numFmtId="164" fontId="2" fillId="0" borderId="6" xfId="0" applyNumberFormat="1" applyFont="1" applyBorder="1"/>
    <xf numFmtId="164" fontId="1" fillId="2" borderId="0" xfId="0" applyNumberFormat="1" applyFont="1" applyFill="1"/>
    <xf numFmtId="164" fontId="4" fillId="0" borderId="8" xfId="0" applyNumberFormat="1" applyFont="1" applyBorder="1"/>
    <xf numFmtId="164" fontId="4" fillId="0" borderId="4" xfId="0" applyNumberFormat="1" applyFont="1" applyBorder="1" applyProtection="1">
      <protection locked="0"/>
    </xf>
    <xf numFmtId="164" fontId="4" fillId="0" borderId="4" xfId="0" applyNumberFormat="1" applyFont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</xdr:colOff>
      <xdr:row>1</xdr:row>
      <xdr:rowOff>186690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5D39C9-32ED-476C-BE3D-C6BB6EFCE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38375" cy="948690"/>
    <xdr:pic>
      <xdr:nvPicPr>
        <xdr:cNvPr id="2" name="Imagem 1">
          <a:extLst>
            <a:ext uri="{FF2B5EF4-FFF2-40B4-BE49-F238E27FC236}">
              <a16:creationId xmlns:a16="http://schemas.microsoft.com/office/drawing/2014/main" id="{3EB4FD93-302E-48C6-A5F1-A807C9FC7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showGridLines="0" tabSelected="1" topLeftCell="B1" zoomScaleNormal="100" workbookViewId="0">
      <selection activeCell="V52" sqref="V52"/>
    </sheetView>
  </sheetViews>
  <sheetFormatPr defaultRowHeight="15" x14ac:dyDescent="0.25"/>
  <cols>
    <col min="1" max="1" width="31.85546875" customWidth="1"/>
    <col min="10" max="11" width="9.140625" customWidth="1"/>
    <col min="12" max="12" width="1.28515625" customWidth="1"/>
    <col min="13" max="13" width="10.140625" customWidth="1"/>
    <col min="14" max="14" width="2" customWidth="1"/>
  </cols>
  <sheetData>
    <row r="1" spans="1:24" ht="60" customHeight="1" x14ac:dyDescent="0.3">
      <c r="C1" s="18" t="s">
        <v>23</v>
      </c>
    </row>
    <row r="3" spans="1:24" ht="15.75" thickBot="1" x14ac:dyDescent="0.3"/>
    <row r="4" spans="1:24" ht="18" customHeight="1" x14ac:dyDescent="0.25">
      <c r="A4" s="36" t="s">
        <v>0</v>
      </c>
      <c r="B4" s="38" t="s">
        <v>10</v>
      </c>
      <c r="C4" s="38"/>
      <c r="D4" s="38"/>
      <c r="E4" s="38"/>
      <c r="F4" s="38"/>
      <c r="G4" s="38"/>
      <c r="H4" s="38"/>
      <c r="I4" s="38"/>
      <c r="J4" s="38"/>
      <c r="K4" s="10"/>
      <c r="M4" s="11" t="s">
        <v>12</v>
      </c>
      <c r="O4" s="35" t="s">
        <v>11</v>
      </c>
      <c r="P4" s="35"/>
      <c r="Q4" s="35"/>
      <c r="R4" s="35"/>
      <c r="S4" s="35"/>
      <c r="T4" s="35"/>
      <c r="U4" s="35"/>
      <c r="V4" s="35"/>
      <c r="W4" s="35"/>
      <c r="X4" s="35"/>
    </row>
    <row r="5" spans="1:24" x14ac:dyDescent="0.25">
      <c r="A5" s="37"/>
      <c r="B5" s="5">
        <v>2015</v>
      </c>
      <c r="C5" s="5">
        <v>2016</v>
      </c>
      <c r="D5" s="5">
        <v>2017</v>
      </c>
      <c r="E5" s="5">
        <v>2018</v>
      </c>
      <c r="F5" s="5">
        <v>2019</v>
      </c>
      <c r="G5" s="5">
        <v>2020</v>
      </c>
      <c r="H5" s="5">
        <v>2021</v>
      </c>
      <c r="I5" s="5">
        <v>2022</v>
      </c>
      <c r="J5" s="5">
        <v>2023</v>
      </c>
      <c r="K5" s="5">
        <v>2024</v>
      </c>
      <c r="M5" s="3" t="s">
        <v>26</v>
      </c>
      <c r="O5" s="3">
        <v>2015</v>
      </c>
      <c r="P5" s="3">
        <v>2016</v>
      </c>
      <c r="Q5" s="3">
        <v>2017</v>
      </c>
      <c r="R5" s="3">
        <v>2018</v>
      </c>
      <c r="S5" s="3">
        <v>2019</v>
      </c>
      <c r="T5" s="3">
        <v>2020</v>
      </c>
      <c r="U5" s="3">
        <v>2021</v>
      </c>
      <c r="V5" s="3">
        <v>2022</v>
      </c>
      <c r="W5" s="3">
        <v>2023</v>
      </c>
      <c r="X5" s="3">
        <v>2024</v>
      </c>
    </row>
    <row r="6" spans="1:24" ht="20.100000000000001" customHeight="1" x14ac:dyDescent="0.25">
      <c r="A6" s="1" t="s">
        <v>4</v>
      </c>
      <c r="B6" s="2">
        <v>1010095.0205000008</v>
      </c>
      <c r="C6" s="2">
        <v>1007626.8452500006</v>
      </c>
      <c r="D6" s="2">
        <v>986346.14800000028</v>
      </c>
      <c r="E6" s="2">
        <v>896430.73750000075</v>
      </c>
      <c r="F6" s="2">
        <v>916968.18050000083</v>
      </c>
      <c r="G6" s="2">
        <v>828584.92075000051</v>
      </c>
      <c r="H6" s="2">
        <v>855464.94525000057</v>
      </c>
      <c r="I6" s="2">
        <v>924604.17925000086</v>
      </c>
      <c r="J6" s="2">
        <v>886754.82550000062</v>
      </c>
      <c r="K6" s="2">
        <v>955392.42391000153</v>
      </c>
      <c r="M6" s="12">
        <f>(K6-J6)/J6</f>
        <v>7.7403129293713513E-2</v>
      </c>
      <c r="O6" s="4">
        <f>B6/$B$18</f>
        <v>0.34538017293206263</v>
      </c>
      <c r="P6" s="4">
        <f>C6/$C$18</f>
        <v>0.33283401861012135</v>
      </c>
      <c r="Q6" s="4">
        <f>D6/$D$18</f>
        <v>0.305506202488322</v>
      </c>
      <c r="R6" s="4">
        <f>E6/$E$18</f>
        <v>0.27575243240349928</v>
      </c>
      <c r="S6" s="4">
        <f>F6/$F$18</f>
        <v>0.26065516724923271</v>
      </c>
      <c r="T6" s="4">
        <f>G6/$G$18</f>
        <v>0.23045586323803416</v>
      </c>
      <c r="U6" s="4">
        <f>H6/$H$18</f>
        <v>0.22682552717594848</v>
      </c>
      <c r="V6" s="4">
        <f>I6/$I$18</f>
        <v>0.23776749669191705</v>
      </c>
      <c r="W6" s="4">
        <f>J6/$J$18</f>
        <v>0.23314745473681384</v>
      </c>
      <c r="X6" s="4">
        <f>K6/$K$18</f>
        <v>0.24536907162857316</v>
      </c>
    </row>
    <row r="7" spans="1:24" ht="20.100000000000001" customHeight="1" x14ac:dyDescent="0.25">
      <c r="A7" s="1" t="s">
        <v>5</v>
      </c>
      <c r="B7" s="2">
        <v>619827.96125000122</v>
      </c>
      <c r="C7" s="2">
        <v>649512.30197000108</v>
      </c>
      <c r="D7" s="2">
        <v>669139.18900000048</v>
      </c>
      <c r="E7" s="2">
        <v>698891.09578000044</v>
      </c>
      <c r="F7" s="2">
        <v>730233.8865000013</v>
      </c>
      <c r="G7" s="2">
        <v>767537.05250000139</v>
      </c>
      <c r="H7" s="2">
        <v>850965.77525000216</v>
      </c>
      <c r="I7" s="2">
        <v>846353.92450000101</v>
      </c>
      <c r="J7" s="2">
        <v>851771.5735000025</v>
      </c>
      <c r="K7" s="2">
        <v>869298.31400000176</v>
      </c>
      <c r="M7" s="12">
        <f t="shared" ref="M7:M18" si="0">(K7-J7)/J7</f>
        <v>2.0576808437008969E-2</v>
      </c>
      <c r="O7" s="4">
        <f t="shared" ref="O7:O17" si="1">B7/$B$18</f>
        <v>0.2119367822828041</v>
      </c>
      <c r="P7" s="4">
        <f t="shared" ref="P7:P17" si="2">C7/$C$18</f>
        <v>0.21454349953106905</v>
      </c>
      <c r="Q7" s="4">
        <f t="shared" ref="Q7:Q17" si="3">D7/$D$18</f>
        <v>0.20725601552965728</v>
      </c>
      <c r="R7" s="4">
        <f t="shared" ref="R7:R17" si="4">E7/$E$18</f>
        <v>0.21498696060328024</v>
      </c>
      <c r="S7" s="4">
        <f t="shared" ref="S7:S17" si="5">F7/$F$18</f>
        <v>0.20757452642787191</v>
      </c>
      <c r="T7" s="4">
        <f t="shared" ref="T7:T17" si="6">G7/$G$18</f>
        <v>0.21347650623542205</v>
      </c>
      <c r="U7" s="4">
        <f t="shared" ref="U7:U17" si="7">H7/$H$18</f>
        <v>0.22563257752585425</v>
      </c>
      <c r="V7" s="4">
        <f t="shared" ref="V7:V17" si="8">I7/$I$18</f>
        <v>0.21764497550398113</v>
      </c>
      <c r="W7" s="4">
        <f t="shared" ref="W7:W17" si="9">J7/$J$18</f>
        <v>0.22394958411049143</v>
      </c>
      <c r="X7" s="4">
        <f t="shared" ref="X7:X17" si="10">K7/$K$18</f>
        <v>0.22325791469177192</v>
      </c>
    </row>
    <row r="8" spans="1:24" ht="20.100000000000001" customHeight="1" x14ac:dyDescent="0.25">
      <c r="A8" s="1" t="s">
        <v>14</v>
      </c>
      <c r="B8" s="2">
        <v>405260.25818999932</v>
      </c>
      <c r="C8" s="2">
        <v>457958.78597999958</v>
      </c>
      <c r="D8" s="2">
        <v>502600.37856999954</v>
      </c>
      <c r="E8" s="2">
        <v>483743.9187499996</v>
      </c>
      <c r="F8" s="2">
        <v>470881.24714999925</v>
      </c>
      <c r="G8" s="2">
        <v>480216.51959999965</v>
      </c>
      <c r="H8" s="2">
        <v>520449.82414999913</v>
      </c>
      <c r="I8" s="2">
        <v>554076.43359999976</v>
      </c>
      <c r="J8" s="2">
        <v>522584.58479999902</v>
      </c>
      <c r="K8" s="2">
        <v>548792.65220000083</v>
      </c>
      <c r="M8" s="12">
        <f t="shared" si="0"/>
        <v>5.0150862008361816E-2</v>
      </c>
      <c r="O8" s="4">
        <f t="shared" si="1"/>
        <v>0.13856999115476207</v>
      </c>
      <c r="P8" s="4">
        <f t="shared" si="2"/>
        <v>0.15127054604992984</v>
      </c>
      <c r="Q8" s="4">
        <f t="shared" si="3"/>
        <v>0.15567307008544581</v>
      </c>
      <c r="R8" s="4">
        <f t="shared" si="4"/>
        <v>0.14880520789339066</v>
      </c>
      <c r="S8" s="4">
        <f t="shared" si="5"/>
        <v>0.13385156959697819</v>
      </c>
      <c r="T8" s="4">
        <f t="shared" si="6"/>
        <v>0.13356351267581548</v>
      </c>
      <c r="U8" s="4">
        <f t="shared" si="7"/>
        <v>0.13799666063108404</v>
      </c>
      <c r="V8" s="4">
        <f t="shared" si="8"/>
        <v>0.14248406999405958</v>
      </c>
      <c r="W8" s="4">
        <f t="shared" si="9"/>
        <v>0.13739904461429325</v>
      </c>
      <c r="X8" s="4">
        <f t="shared" si="10"/>
        <v>0.14094390976621496</v>
      </c>
    </row>
    <row r="9" spans="1:24" ht="20.100000000000001" customHeight="1" x14ac:dyDescent="0.25">
      <c r="A9" s="1" t="s">
        <v>6</v>
      </c>
      <c r="B9" s="2">
        <v>238778.14984999999</v>
      </c>
      <c r="C9" s="2">
        <v>269555.96940000006</v>
      </c>
      <c r="D9" s="2">
        <v>303947.71200000012</v>
      </c>
      <c r="E9" s="2">
        <v>357816.39304999996</v>
      </c>
      <c r="F9" s="2">
        <v>417672.12750000006</v>
      </c>
      <c r="G9" s="2">
        <v>489341.96580000006</v>
      </c>
      <c r="H9" s="2">
        <v>466693.06900000002</v>
      </c>
      <c r="I9" s="2">
        <v>506801.10579999984</v>
      </c>
      <c r="J9" s="2">
        <v>490988.22283999977</v>
      </c>
      <c r="K9" s="2">
        <v>517515.05234999995</v>
      </c>
      <c r="M9" s="12">
        <f t="shared" si="0"/>
        <v>5.4027425253832584E-2</v>
      </c>
      <c r="O9" s="4">
        <f t="shared" si="1"/>
        <v>8.1645030431660159E-2</v>
      </c>
      <c r="P9" s="4">
        <f t="shared" si="2"/>
        <v>8.9038315085272754E-2</v>
      </c>
      <c r="Q9" s="4">
        <f t="shared" si="3"/>
        <v>9.4143330347485857E-2</v>
      </c>
      <c r="R9" s="4">
        <f t="shared" si="4"/>
        <v>0.11006844880459486</v>
      </c>
      <c r="S9" s="4">
        <f t="shared" si="5"/>
        <v>0.11872647335427934</v>
      </c>
      <c r="T9" s="4">
        <f t="shared" si="6"/>
        <v>0.1361015899794065</v>
      </c>
      <c r="U9" s="4">
        <f t="shared" si="7"/>
        <v>0.12374312003439304</v>
      </c>
      <c r="V9" s="4">
        <f t="shared" si="8"/>
        <v>0.13032693659735181</v>
      </c>
      <c r="W9" s="4">
        <f t="shared" si="9"/>
        <v>0.1290916622825837</v>
      </c>
      <c r="X9" s="4">
        <f t="shared" si="10"/>
        <v>0.13291102668498209</v>
      </c>
    </row>
    <row r="10" spans="1:24" ht="20.100000000000001" customHeight="1" x14ac:dyDescent="0.25">
      <c r="A10" s="1" t="s">
        <v>15</v>
      </c>
      <c r="B10" s="2">
        <v>303600.14329999994</v>
      </c>
      <c r="C10" s="2">
        <v>292491.4051999998</v>
      </c>
      <c r="D10" s="2">
        <v>342931.1225</v>
      </c>
      <c r="E10" s="2">
        <v>362200.13205000001</v>
      </c>
      <c r="F10" s="2">
        <v>410672.25624999986</v>
      </c>
      <c r="G10" s="2">
        <v>424629.80849999998</v>
      </c>
      <c r="H10" s="2">
        <v>448691.38694999978</v>
      </c>
      <c r="I10" s="2">
        <v>446674.25874999986</v>
      </c>
      <c r="J10" s="2">
        <v>452565.97424999991</v>
      </c>
      <c r="K10" s="2">
        <v>442295.41375000007</v>
      </c>
      <c r="M10" s="12">
        <f t="shared" si="0"/>
        <v>-2.2694062488945167E-2</v>
      </c>
      <c r="O10" s="4">
        <f t="shared" si="1"/>
        <v>0.10380951085497692</v>
      </c>
      <c r="P10" s="4">
        <f t="shared" si="2"/>
        <v>9.6614228035462532E-2</v>
      </c>
      <c r="Q10" s="4">
        <f t="shared" si="3"/>
        <v>0.10621786799945258</v>
      </c>
      <c r="R10" s="4">
        <f t="shared" si="4"/>
        <v>0.11141693747382916</v>
      </c>
      <c r="S10" s="4">
        <f t="shared" si="5"/>
        <v>0.1167367068060039</v>
      </c>
      <c r="T10" s="4">
        <f t="shared" si="6"/>
        <v>0.118103077456311</v>
      </c>
      <c r="U10" s="4">
        <f t="shared" si="7"/>
        <v>0.11896999514632201</v>
      </c>
      <c r="V10" s="4">
        <f t="shared" si="8"/>
        <v>0.11486495813360233</v>
      </c>
      <c r="W10" s="4">
        <f t="shared" si="9"/>
        <v>0.11898960339728519</v>
      </c>
      <c r="X10" s="4">
        <f t="shared" si="10"/>
        <v>0.11359271053591308</v>
      </c>
    </row>
    <row r="11" spans="1:24" ht="20.100000000000001" customHeight="1" x14ac:dyDescent="0.25">
      <c r="A11" s="1" t="s">
        <v>7</v>
      </c>
      <c r="B11" s="2">
        <v>113987.75749999999</v>
      </c>
      <c r="C11" s="2">
        <v>118399.43874999994</v>
      </c>
      <c r="D11" s="2">
        <v>132431.39249999999</v>
      </c>
      <c r="E11" s="2">
        <v>140348.89997999999</v>
      </c>
      <c r="F11" s="2">
        <v>255612.86340000006</v>
      </c>
      <c r="G11" s="2">
        <v>330462.52700000012</v>
      </c>
      <c r="H11" s="2">
        <v>342414.33990000002</v>
      </c>
      <c r="I11" s="2">
        <v>302973.75030000013</v>
      </c>
      <c r="J11" s="2">
        <v>326291.0492999999</v>
      </c>
      <c r="K11" s="2">
        <v>285100.84230000013</v>
      </c>
      <c r="M11" s="12">
        <f t="shared" si="0"/>
        <v>-0.12623762462490501</v>
      </c>
      <c r="O11" s="4">
        <f t="shared" si="1"/>
        <v>3.8975651397628076E-2</v>
      </c>
      <c r="P11" s="4">
        <f t="shared" si="2"/>
        <v>3.9109082083425548E-2</v>
      </c>
      <c r="Q11" s="4">
        <f t="shared" si="3"/>
        <v>4.1018674726872283E-2</v>
      </c>
      <c r="R11" s="4">
        <f t="shared" si="4"/>
        <v>4.3172940123151898E-2</v>
      </c>
      <c r="S11" s="4">
        <f t="shared" si="5"/>
        <v>7.2659897123422842E-2</v>
      </c>
      <c r="T11" s="4">
        <f t="shared" si="6"/>
        <v>9.1912156521836083E-2</v>
      </c>
      <c r="U11" s="4">
        <f t="shared" si="7"/>
        <v>9.0790760733888601E-2</v>
      </c>
      <c r="V11" s="4">
        <f t="shared" si="8"/>
        <v>7.7911512611403666E-2</v>
      </c>
      <c r="W11" s="4">
        <f t="shared" si="9"/>
        <v>8.5789132982506858E-2</v>
      </c>
      <c r="X11" s="4">
        <f t="shared" si="10"/>
        <v>7.322114687635943E-2</v>
      </c>
    </row>
    <row r="12" spans="1:24" ht="20.100000000000001" customHeight="1" x14ac:dyDescent="0.25">
      <c r="A12" s="1" t="s">
        <v>13</v>
      </c>
      <c r="B12" s="2">
        <v>132920.42324999999</v>
      </c>
      <c r="C12" s="2">
        <v>134954.13849999994</v>
      </c>
      <c r="D12" s="2">
        <v>178090.93758999993</v>
      </c>
      <c r="E12" s="2">
        <v>184554.60874999978</v>
      </c>
      <c r="F12" s="2">
        <v>182278.94624999989</v>
      </c>
      <c r="G12" s="2">
        <v>173307.78249999997</v>
      </c>
      <c r="H12" s="2">
        <v>174547.67224999992</v>
      </c>
      <c r="I12" s="2">
        <v>169631.59149999983</v>
      </c>
      <c r="J12" s="2">
        <v>155380.98499999993</v>
      </c>
      <c r="K12" s="2">
        <v>149913.51249999995</v>
      </c>
      <c r="M12" s="12">
        <f t="shared" si="0"/>
        <v>-3.5187526324408205E-2</v>
      </c>
      <c r="O12" s="4">
        <f t="shared" si="1"/>
        <v>4.5449267481353667E-2</v>
      </c>
      <c r="P12" s="4">
        <f t="shared" si="2"/>
        <v>4.457734374264067E-2</v>
      </c>
      <c r="Q12" s="4">
        <f t="shared" si="3"/>
        <v>5.5161046810014623E-2</v>
      </c>
      <c r="R12" s="4">
        <f t="shared" si="4"/>
        <v>5.6771125916561437E-2</v>
      </c>
      <c r="S12" s="4">
        <f t="shared" si="5"/>
        <v>5.1814174396870007E-2</v>
      </c>
      <c r="T12" s="4">
        <f t="shared" si="6"/>
        <v>4.8202415493821836E-2</v>
      </c>
      <c r="U12" s="4">
        <f t="shared" si="7"/>
        <v>4.6281110634954888E-2</v>
      </c>
      <c r="V12" s="4">
        <f t="shared" si="8"/>
        <v>4.3621778676727514E-2</v>
      </c>
      <c r="W12" s="4">
        <f t="shared" si="9"/>
        <v>4.0853097299834211E-2</v>
      </c>
      <c r="X12" s="4">
        <f t="shared" si="10"/>
        <v>3.8501602552134716E-2</v>
      </c>
    </row>
    <row r="13" spans="1:24" ht="20.100000000000001" customHeight="1" x14ac:dyDescent="0.25">
      <c r="A13" s="1" t="s">
        <v>8</v>
      </c>
      <c r="B13" s="2">
        <v>47243.371250000004</v>
      </c>
      <c r="C13" s="2">
        <v>43464.965000000011</v>
      </c>
      <c r="D13" s="2">
        <v>52391.232250000008</v>
      </c>
      <c r="E13" s="2">
        <v>56473.70625000001</v>
      </c>
      <c r="F13" s="2">
        <v>71248.173750000031</v>
      </c>
      <c r="G13" s="2">
        <v>44756.307500000024</v>
      </c>
      <c r="H13" s="2">
        <v>47226.639749999988</v>
      </c>
      <c r="I13" s="2">
        <v>50929.914250000038</v>
      </c>
      <c r="J13" s="2">
        <v>46186.326249999984</v>
      </c>
      <c r="K13" s="2">
        <v>47429.065000000017</v>
      </c>
      <c r="M13" s="12">
        <f t="shared" si="0"/>
        <v>2.6907070791326114E-2</v>
      </c>
      <c r="O13" s="4">
        <f t="shared" si="1"/>
        <v>1.6153850282463227E-2</v>
      </c>
      <c r="P13" s="4">
        <f t="shared" si="2"/>
        <v>1.4357119441482316E-2</v>
      </c>
      <c r="Q13" s="4">
        <f t="shared" si="3"/>
        <v>1.6227413105263329E-2</v>
      </c>
      <c r="R13" s="4">
        <f t="shared" si="4"/>
        <v>1.7371963291562379E-2</v>
      </c>
      <c r="S13" s="4">
        <f t="shared" si="5"/>
        <v>2.0252834329411752E-2</v>
      </c>
      <c r="T13" s="4">
        <f t="shared" si="6"/>
        <v>1.2448154947018931E-2</v>
      </c>
      <c r="U13" s="4">
        <f t="shared" si="7"/>
        <v>1.2522088155128111E-2</v>
      </c>
      <c r="V13" s="4">
        <f t="shared" si="8"/>
        <v>1.309693216807563E-2</v>
      </c>
      <c r="W13" s="4">
        <f t="shared" si="9"/>
        <v>1.214340660932956E-2</v>
      </c>
      <c r="X13" s="4">
        <f t="shared" si="10"/>
        <v>1.2180990089531551E-2</v>
      </c>
    </row>
    <row r="14" spans="1:24" ht="20.100000000000001" customHeight="1" x14ac:dyDescent="0.25">
      <c r="A14" s="1" t="s">
        <v>9</v>
      </c>
      <c r="B14" s="2">
        <v>24590.924999999999</v>
      </c>
      <c r="C14" s="2">
        <v>22255.991249999999</v>
      </c>
      <c r="D14" s="2">
        <v>25079.393749999999</v>
      </c>
      <c r="E14" s="2">
        <v>26999.785000000003</v>
      </c>
      <c r="F14" s="2">
        <v>25928.186249999999</v>
      </c>
      <c r="G14" s="2">
        <v>27088.537499999991</v>
      </c>
      <c r="H14" s="2">
        <v>28240.305500000002</v>
      </c>
      <c r="I14" s="2">
        <v>39000.768750000003</v>
      </c>
      <c r="J14" s="2">
        <v>32514.882500000003</v>
      </c>
      <c r="K14" s="2">
        <v>36684.092499999999</v>
      </c>
      <c r="M14" s="12">
        <f t="shared" si="0"/>
        <v>0.12822466758106829</v>
      </c>
      <c r="O14" s="4">
        <f t="shared" si="1"/>
        <v>8.4083356087184813E-3</v>
      </c>
      <c r="P14" s="4">
        <f t="shared" si="2"/>
        <v>7.351482387362677E-3</v>
      </c>
      <c r="Q14" s="4">
        <f t="shared" si="3"/>
        <v>7.7679731003236548E-3</v>
      </c>
      <c r="R14" s="4">
        <f t="shared" si="4"/>
        <v>8.3054452247868279E-3</v>
      </c>
      <c r="S14" s="4">
        <f t="shared" si="5"/>
        <v>7.3702837973918106E-3</v>
      </c>
      <c r="T14" s="4">
        <f t="shared" si="6"/>
        <v>7.5341852561928288E-3</v>
      </c>
      <c r="U14" s="4">
        <f t="shared" si="7"/>
        <v>7.4878838907599683E-3</v>
      </c>
      <c r="V14" s="4">
        <f t="shared" si="8"/>
        <v>1.0029281029499347E-2</v>
      </c>
      <c r="W14" s="4">
        <f t="shared" si="9"/>
        <v>8.5488816953063936E-3</v>
      </c>
      <c r="X14" s="4">
        <f t="shared" si="10"/>
        <v>9.4214078895706373E-3</v>
      </c>
    </row>
    <row r="15" spans="1:24" ht="20.100000000000001" customHeight="1" x14ac:dyDescent="0.25">
      <c r="A15" s="1" t="s">
        <v>16</v>
      </c>
      <c r="B15" s="2">
        <v>12571.432499999997</v>
      </c>
      <c r="C15" s="2">
        <v>11727.622500000001</v>
      </c>
      <c r="D15" s="2">
        <v>16612.072500000002</v>
      </c>
      <c r="E15" s="2">
        <v>20798.445</v>
      </c>
      <c r="F15" s="2">
        <v>13651.410000000002</v>
      </c>
      <c r="G15" s="2">
        <v>12124.552500000003</v>
      </c>
      <c r="H15" s="2">
        <v>16820.797500000001</v>
      </c>
      <c r="I15" s="2">
        <v>24005.022500000003</v>
      </c>
      <c r="J15" s="2">
        <v>15264.457500000002</v>
      </c>
      <c r="K15" s="2">
        <v>15143.565000000001</v>
      </c>
      <c r="M15" s="12">
        <f t="shared" si="0"/>
        <v>-7.9198687539338841E-3</v>
      </c>
      <c r="O15" s="4">
        <f t="shared" si="1"/>
        <v>4.2985297845587666E-3</v>
      </c>
      <c r="P15" s="4">
        <f t="shared" si="2"/>
        <v>3.8738068004222576E-3</v>
      </c>
      <c r="Q15" s="4">
        <f t="shared" si="3"/>
        <v>5.1453449635570376E-3</v>
      </c>
      <c r="R15" s="4">
        <f t="shared" si="4"/>
        <v>6.3978415275618471E-3</v>
      </c>
      <c r="S15" s="4">
        <f t="shared" si="5"/>
        <v>3.8805169387639889E-3</v>
      </c>
      <c r="T15" s="4">
        <f t="shared" si="6"/>
        <v>3.3722243101325039E-3</v>
      </c>
      <c r="U15" s="4">
        <f t="shared" si="7"/>
        <v>4.4600147342593564E-3</v>
      </c>
      <c r="V15" s="4">
        <f t="shared" si="8"/>
        <v>6.1730351602865517E-3</v>
      </c>
      <c r="W15" s="4">
        <f t="shared" si="9"/>
        <v>4.0133634593491896E-3</v>
      </c>
      <c r="X15" s="4">
        <f t="shared" si="10"/>
        <v>3.8892526172543528E-3</v>
      </c>
    </row>
    <row r="16" spans="1:24" ht="20.100000000000001" customHeight="1" x14ac:dyDescent="0.25">
      <c r="A16" s="1" t="s">
        <v>18</v>
      </c>
      <c r="B16" s="2">
        <v>9629.2762500000008</v>
      </c>
      <c r="C16" s="2">
        <v>11161.93375</v>
      </c>
      <c r="D16" s="2">
        <v>10902.59</v>
      </c>
      <c r="E16" s="2">
        <v>11365.05875</v>
      </c>
      <c r="F16" s="2">
        <v>12707.833750000003</v>
      </c>
      <c r="G16" s="2">
        <v>10021.3575</v>
      </c>
      <c r="H16" s="2">
        <v>11112.079999999996</v>
      </c>
      <c r="I16" s="2">
        <v>11251.737500000003</v>
      </c>
      <c r="J16" s="2">
        <v>10997.730000000005</v>
      </c>
      <c r="K16" s="2">
        <v>14364.877499999999</v>
      </c>
      <c r="M16" s="12">
        <f t="shared" si="0"/>
        <v>0.30616750002045806</v>
      </c>
      <c r="O16" s="4">
        <f t="shared" si="1"/>
        <v>3.2925230091613951E-3</v>
      </c>
      <c r="P16" s="4">
        <f t="shared" si="2"/>
        <v>3.6869514572636275E-3</v>
      </c>
      <c r="Q16" s="4">
        <f t="shared" si="3"/>
        <v>3.3769167902576464E-3</v>
      </c>
      <c r="R16" s="4">
        <f t="shared" si="4"/>
        <v>3.4960231322067651E-3</v>
      </c>
      <c r="S16" s="4">
        <f t="shared" si="5"/>
        <v>3.6122982257416423E-3</v>
      </c>
      <c r="T16" s="4">
        <f t="shared" si="6"/>
        <v>2.7872587777593182E-3</v>
      </c>
      <c r="U16" s="4">
        <f t="shared" si="7"/>
        <v>2.9463549827687236E-3</v>
      </c>
      <c r="V16" s="4">
        <f t="shared" si="8"/>
        <v>2.8934516183775592E-3</v>
      </c>
      <c r="W16" s="4">
        <f t="shared" si="9"/>
        <v>2.8915464383708605E-3</v>
      </c>
      <c r="X16" s="4">
        <f t="shared" si="10"/>
        <v>3.6892658639767558E-3</v>
      </c>
    </row>
    <row r="17" spans="1:24" ht="20.100000000000001" customHeight="1" x14ac:dyDescent="0.25">
      <c r="A17" s="1" t="s">
        <v>17</v>
      </c>
      <c r="B17" s="2">
        <v>6084.1824999999999</v>
      </c>
      <c r="C17" s="2">
        <v>8306.0375000000004</v>
      </c>
      <c r="D17" s="2">
        <v>8091.2450000000008</v>
      </c>
      <c r="E17" s="2">
        <v>11230.637499999999</v>
      </c>
      <c r="F17" s="2">
        <v>10080.827500000001</v>
      </c>
      <c r="G17" s="2">
        <v>7345.635000000002</v>
      </c>
      <c r="H17" s="2">
        <v>8839.9650000000001</v>
      </c>
      <c r="I17" s="2">
        <v>12387.702499999999</v>
      </c>
      <c r="J17" s="2">
        <v>12107.092499999999</v>
      </c>
      <c r="K17" s="2">
        <v>11765.582499999997</v>
      </c>
      <c r="M17" s="12">
        <f t="shared" si="0"/>
        <v>-2.8207432957169699E-2</v>
      </c>
      <c r="O17" s="4">
        <f t="shared" si="1"/>
        <v>2.0803547798503648E-3</v>
      </c>
      <c r="P17" s="4">
        <f t="shared" si="2"/>
        <v>2.7436067755474127E-3</v>
      </c>
      <c r="Q17" s="4">
        <f t="shared" si="3"/>
        <v>2.5061440533477122E-3</v>
      </c>
      <c r="R17" s="4">
        <f t="shared" si="4"/>
        <v>3.4546736055745203E-3</v>
      </c>
      <c r="S17" s="4">
        <f t="shared" si="5"/>
        <v>2.8655517540318426E-3</v>
      </c>
      <c r="T17" s="4">
        <f t="shared" si="6"/>
        <v>2.0430551082491642E-3</v>
      </c>
      <c r="U17" s="4">
        <f t="shared" si="7"/>
        <v>2.3439063546384772E-3</v>
      </c>
      <c r="V17" s="4">
        <f t="shared" si="8"/>
        <v>3.1855718147179245E-3</v>
      </c>
      <c r="W17" s="4">
        <f t="shared" si="9"/>
        <v>3.1832223738354677E-3</v>
      </c>
      <c r="X17" s="4">
        <f t="shared" si="10"/>
        <v>3.0217008037174203E-3</v>
      </c>
    </row>
    <row r="18" spans="1:24" ht="26.25" customHeight="1" thickBot="1" x14ac:dyDescent="0.3">
      <c r="A18" s="6" t="s">
        <v>1</v>
      </c>
      <c r="B18" s="7">
        <v>2924588.9013400017</v>
      </c>
      <c r="C18" s="7">
        <v>3027415.4350500009</v>
      </c>
      <c r="D18" s="7">
        <v>3228563.413660001</v>
      </c>
      <c r="E18" s="7">
        <v>3250853.4183600009</v>
      </c>
      <c r="F18" s="7">
        <v>3517935.9388000015</v>
      </c>
      <c r="G18" s="7">
        <v>3595416.9666500022</v>
      </c>
      <c r="H18" s="7">
        <v>3771466.8005000018</v>
      </c>
      <c r="I18" s="7">
        <v>3888690.389200001</v>
      </c>
      <c r="J18" s="7">
        <v>3803407.7039400018</v>
      </c>
      <c r="K18" s="7">
        <v>3893695.393510004</v>
      </c>
      <c r="M18" s="13">
        <f t="shared" si="0"/>
        <v>2.3738630354161613E-2</v>
      </c>
      <c r="N18" s="8"/>
      <c r="O18" s="9">
        <f>SUM(O6:O17)</f>
        <v>0.99999999999999978</v>
      </c>
      <c r="P18" s="9">
        <f t="shared" ref="P18:X18" si="11">SUM(P6:P17)</f>
        <v>1</v>
      </c>
      <c r="Q18" s="9">
        <f t="shared" si="11"/>
        <v>0.99999999999999978</v>
      </c>
      <c r="R18" s="9">
        <f t="shared" si="11"/>
        <v>0.99999999999999989</v>
      </c>
      <c r="S18" s="9">
        <f t="shared" si="11"/>
        <v>0.99999999999999978</v>
      </c>
      <c r="T18" s="9">
        <f t="shared" si="11"/>
        <v>0.99999999999999989</v>
      </c>
      <c r="U18" s="9">
        <f t="shared" si="11"/>
        <v>0.99999999999999989</v>
      </c>
      <c r="V18" s="9">
        <f t="shared" si="11"/>
        <v>1</v>
      </c>
      <c r="W18" s="9">
        <f t="shared" si="11"/>
        <v>1</v>
      </c>
      <c r="X18" s="9">
        <f t="shared" si="11"/>
        <v>1</v>
      </c>
    </row>
    <row r="21" spans="1:24" ht="18.75" x14ac:dyDescent="0.3">
      <c r="C21" s="18" t="s">
        <v>24</v>
      </c>
    </row>
    <row r="22" spans="1:24" ht="15.75" thickBot="1" x14ac:dyDescent="0.3"/>
    <row r="23" spans="1:24" ht="18" customHeight="1" x14ac:dyDescent="0.25">
      <c r="A23" s="36" t="s">
        <v>0</v>
      </c>
      <c r="B23" s="38" t="s">
        <v>10</v>
      </c>
      <c r="C23" s="38"/>
      <c r="D23" s="38"/>
      <c r="E23" s="38"/>
      <c r="F23" s="38"/>
      <c r="G23" s="38"/>
      <c r="H23" s="38"/>
      <c r="I23" s="38"/>
      <c r="J23" s="38"/>
      <c r="K23" s="10"/>
      <c r="L23" s="14"/>
      <c r="M23" s="11" t="s">
        <v>12</v>
      </c>
      <c r="O23" s="35" t="s">
        <v>11</v>
      </c>
      <c r="P23" s="35"/>
      <c r="Q23" s="35"/>
      <c r="R23" s="35"/>
      <c r="S23" s="35"/>
      <c r="T23" s="35"/>
      <c r="U23" s="35"/>
      <c r="V23" s="35"/>
      <c r="W23" s="35"/>
      <c r="X23" s="35"/>
    </row>
    <row r="24" spans="1:24" x14ac:dyDescent="0.25">
      <c r="A24" s="37"/>
      <c r="B24" s="5">
        <v>2015</v>
      </c>
      <c r="C24" s="5">
        <v>2016</v>
      </c>
      <c r="D24" s="5">
        <v>2017</v>
      </c>
      <c r="E24" s="5">
        <v>2018</v>
      </c>
      <c r="F24" s="5">
        <v>2019</v>
      </c>
      <c r="G24" s="5">
        <v>2020</v>
      </c>
      <c r="H24" s="5">
        <v>2021</v>
      </c>
      <c r="I24" s="5">
        <v>2022</v>
      </c>
      <c r="J24" s="5">
        <v>2023</v>
      </c>
      <c r="K24" s="5">
        <v>2024</v>
      </c>
      <c r="L24" s="15"/>
      <c r="M24" s="3" t="s">
        <v>26</v>
      </c>
      <c r="O24" s="3">
        <v>2015</v>
      </c>
      <c r="P24" s="3">
        <v>2016</v>
      </c>
      <c r="Q24" s="3">
        <v>2017</v>
      </c>
      <c r="R24" s="3">
        <v>2018</v>
      </c>
      <c r="S24" s="3">
        <v>2019</v>
      </c>
      <c r="T24" s="3">
        <v>2020</v>
      </c>
      <c r="U24" s="3">
        <v>2021</v>
      </c>
      <c r="V24" s="3">
        <v>2022</v>
      </c>
      <c r="W24" s="3">
        <v>2023</v>
      </c>
      <c r="X24" s="3">
        <v>2024</v>
      </c>
    </row>
    <row r="25" spans="1:24" ht="20.100000000000001" customHeight="1" x14ac:dyDescent="0.25">
      <c r="A25" s="17" t="s">
        <v>5</v>
      </c>
      <c r="B25" s="2">
        <v>565979.47875000036</v>
      </c>
      <c r="C25" s="2">
        <v>600339.13322000077</v>
      </c>
      <c r="D25" s="2">
        <v>618592.90525000077</v>
      </c>
      <c r="E25" s="2">
        <v>644061.51078000048</v>
      </c>
      <c r="F25" s="2">
        <v>676657.05024999985</v>
      </c>
      <c r="G25" s="2">
        <v>712191.76375000097</v>
      </c>
      <c r="H25" s="2">
        <v>792106.69150000031</v>
      </c>
      <c r="I25" s="2">
        <v>790632.2020000011</v>
      </c>
      <c r="J25" s="2">
        <v>789774.42850000027</v>
      </c>
      <c r="K25" s="2">
        <v>805438.09150000056</v>
      </c>
      <c r="L25" s="2"/>
      <c r="M25" s="12">
        <f>(K25-J25)/K25</f>
        <v>1.9447382940170121E-2</v>
      </c>
      <c r="O25" s="4">
        <f>B25/$B$37</f>
        <v>0.39380654701538764</v>
      </c>
      <c r="P25" s="4">
        <f>C25/$C$37</f>
        <v>0.39112725632371204</v>
      </c>
      <c r="Q25" s="4">
        <f>D25/$D$37</f>
        <v>0.38129358720973205</v>
      </c>
      <c r="R25" s="4">
        <f>E25/$E$37</f>
        <v>0.39919290941459351</v>
      </c>
      <c r="S25" s="4">
        <f>F25/$F$37</f>
        <v>0.41234337120662223</v>
      </c>
      <c r="T25" s="4">
        <f>G25/$G$37</f>
        <v>0.43033391888166822</v>
      </c>
      <c r="U25" s="4">
        <f>H25/$H$37</f>
        <v>0.43234394759323902</v>
      </c>
      <c r="V25" s="4">
        <f>I25/$I$37</f>
        <v>0.41647191003253464</v>
      </c>
      <c r="W25" s="4">
        <f>J25/$J$37</f>
        <v>0.42993769188266057</v>
      </c>
      <c r="X25" s="4">
        <f>K25/$K$37</f>
        <v>0.424190141330273</v>
      </c>
    </row>
    <row r="26" spans="1:24" ht="20.100000000000001" customHeight="1" x14ac:dyDescent="0.25">
      <c r="A26" s="17" t="s">
        <v>14</v>
      </c>
      <c r="B26" s="2">
        <v>405260.25818999932</v>
      </c>
      <c r="C26" s="2">
        <v>457958.78597999958</v>
      </c>
      <c r="D26" s="2">
        <v>502600.37856999954</v>
      </c>
      <c r="E26" s="2">
        <v>481375.81374999962</v>
      </c>
      <c r="F26" s="2">
        <v>457775.96464999922</v>
      </c>
      <c r="G26" s="2">
        <v>464378.36709999951</v>
      </c>
      <c r="H26" s="2">
        <v>507210.43414999946</v>
      </c>
      <c r="I26" s="2">
        <v>539574.68610000063</v>
      </c>
      <c r="J26" s="2">
        <v>515669.46479999984</v>
      </c>
      <c r="K26" s="2">
        <v>539781.07970000012</v>
      </c>
      <c r="L26" s="2"/>
      <c r="M26" s="12">
        <f t="shared" ref="M26:M37" si="12">(K26-J26)/K26</f>
        <v>4.4669247972531835E-2</v>
      </c>
      <c r="O26" s="4">
        <f t="shared" ref="O26:O36" si="13">B26/$B$37</f>
        <v>0.28197867398450799</v>
      </c>
      <c r="P26" s="4">
        <f t="shared" ref="P26:P36" si="14">C26/$C$37</f>
        <v>0.29836496333157542</v>
      </c>
      <c r="Q26" s="4">
        <f t="shared" ref="Q26:Q36" si="15">D26/$D$37</f>
        <v>0.30979712125937647</v>
      </c>
      <c r="R26" s="4">
        <f t="shared" ref="R26:R36" si="16">E26/$E$37</f>
        <v>0.29835940883962986</v>
      </c>
      <c r="S26" s="4">
        <f t="shared" ref="S26:S36" si="17">F26/$F$37</f>
        <v>0.2789609366390316</v>
      </c>
      <c r="T26" s="4">
        <f t="shared" ref="T26:T36" si="18">G26/$G$37</f>
        <v>0.28059544174700862</v>
      </c>
      <c r="U26" s="4">
        <f t="shared" ref="U26:U36" si="19">H26/$H$37</f>
        <v>0.27684321280713647</v>
      </c>
      <c r="V26" s="4">
        <f t="shared" ref="V26:V36" si="20">I26/$I$37</f>
        <v>0.28422533202773881</v>
      </c>
      <c r="W26" s="4">
        <f t="shared" ref="W26:W36" si="21">J26/$J$37</f>
        <v>0.28072033161615428</v>
      </c>
      <c r="X26" s="4">
        <f t="shared" ref="X26:X36" si="22">K26/$K$37</f>
        <v>0.28427984087384106</v>
      </c>
    </row>
    <row r="27" spans="1:24" ht="20.100000000000001" customHeight="1" x14ac:dyDescent="0.25">
      <c r="A27" s="17" t="s">
        <v>4</v>
      </c>
      <c r="B27" s="2">
        <v>229273.3692499999</v>
      </c>
      <c r="C27" s="2">
        <v>239015.24775000001</v>
      </c>
      <c r="D27" s="2">
        <v>219694.07424999995</v>
      </c>
      <c r="E27" s="2">
        <v>204618.34199999995</v>
      </c>
      <c r="F27" s="2">
        <v>198537.06425</v>
      </c>
      <c r="G27" s="2">
        <v>173211.97824999996</v>
      </c>
      <c r="H27" s="2">
        <v>201492.01149999994</v>
      </c>
      <c r="I27" s="2">
        <v>219756.24299999999</v>
      </c>
      <c r="J27" s="2">
        <v>202708.67800000007</v>
      </c>
      <c r="K27" s="2">
        <v>223418.13141</v>
      </c>
      <c r="L27" s="2"/>
      <c r="M27" s="12">
        <f t="shared" si="12"/>
        <v>9.2693700727428927E-2</v>
      </c>
      <c r="O27" s="4">
        <f t="shared" si="13"/>
        <v>0.15952761055283465</v>
      </c>
      <c r="P27" s="4">
        <f t="shared" si="14"/>
        <v>0.15572094654327834</v>
      </c>
      <c r="Q27" s="4">
        <f t="shared" si="15"/>
        <v>0.13541691304340028</v>
      </c>
      <c r="R27" s="4">
        <f t="shared" si="16"/>
        <v>0.1268235873366316</v>
      </c>
      <c r="S27" s="4">
        <f t="shared" si="17"/>
        <v>0.12098513176218957</v>
      </c>
      <c r="T27" s="4">
        <f t="shared" si="18"/>
        <v>0.10466140327864562</v>
      </c>
      <c r="U27" s="4">
        <f t="shared" si="19"/>
        <v>0.10997742172262946</v>
      </c>
      <c r="V27" s="4">
        <f t="shared" si="20"/>
        <v>0.11575837922142171</v>
      </c>
      <c r="W27" s="4">
        <f t="shared" si="21"/>
        <v>0.11035062417686957</v>
      </c>
      <c r="X27" s="4">
        <f t="shared" si="22"/>
        <v>0.11766487050799403</v>
      </c>
    </row>
    <row r="28" spans="1:24" ht="20.100000000000001" customHeight="1" x14ac:dyDescent="0.25">
      <c r="A28" s="17" t="s">
        <v>13</v>
      </c>
      <c r="B28" s="2">
        <v>106495.26574999999</v>
      </c>
      <c r="C28" s="2">
        <v>117451.64349999998</v>
      </c>
      <c r="D28" s="2">
        <v>136946.23759</v>
      </c>
      <c r="E28" s="2">
        <v>131369.28249999988</v>
      </c>
      <c r="F28" s="2">
        <v>138241.78125000003</v>
      </c>
      <c r="G28" s="2">
        <v>137261.10250000001</v>
      </c>
      <c r="H28" s="2">
        <v>147523.21225000007</v>
      </c>
      <c r="I28" s="2">
        <v>146950.54149999999</v>
      </c>
      <c r="J28" s="2">
        <v>137943.69500000001</v>
      </c>
      <c r="K28" s="2">
        <v>132505.19000000003</v>
      </c>
      <c r="L28" s="2"/>
      <c r="M28" s="12">
        <f t="shared" si="12"/>
        <v>-4.1043713080219535E-2</v>
      </c>
      <c r="O28" s="4">
        <f t="shared" si="13"/>
        <v>7.4099034422798055E-2</v>
      </c>
      <c r="P28" s="4">
        <f t="shared" si="14"/>
        <v>7.6520980443950282E-2</v>
      </c>
      <c r="Q28" s="4">
        <f t="shared" si="15"/>
        <v>8.4412093547151609E-2</v>
      </c>
      <c r="R28" s="4">
        <f t="shared" si="16"/>
        <v>8.1423412533023889E-2</v>
      </c>
      <c r="S28" s="4">
        <f t="shared" si="17"/>
        <v>8.4242205266571737E-2</v>
      </c>
      <c r="T28" s="4">
        <f t="shared" si="18"/>
        <v>8.2938488136711855E-2</v>
      </c>
      <c r="U28" s="4">
        <f t="shared" si="19"/>
        <v>8.0520425632334511E-2</v>
      </c>
      <c r="V28" s="4">
        <f t="shared" si="20"/>
        <v>7.7407386827914912E-2</v>
      </c>
      <c r="W28" s="4">
        <f t="shared" si="21"/>
        <v>7.5093839073400295E-2</v>
      </c>
      <c r="X28" s="4">
        <f t="shared" si="22"/>
        <v>6.978487343256555E-2</v>
      </c>
    </row>
    <row r="29" spans="1:24" ht="20.100000000000001" customHeight="1" x14ac:dyDescent="0.25">
      <c r="A29" s="17" t="s">
        <v>15</v>
      </c>
      <c r="B29" s="2">
        <v>52163.405799999986</v>
      </c>
      <c r="C29" s="2">
        <v>44955.097700000006</v>
      </c>
      <c r="D29" s="2">
        <v>53325.956249999996</v>
      </c>
      <c r="E29" s="2">
        <v>53540.479550000018</v>
      </c>
      <c r="F29" s="2">
        <v>60846.037500000006</v>
      </c>
      <c r="G29" s="2">
        <v>64476.29099999999</v>
      </c>
      <c r="H29" s="2">
        <v>62377.235699999997</v>
      </c>
      <c r="I29" s="2">
        <v>60370.194999999992</v>
      </c>
      <c r="J29" s="2">
        <v>62467.790500000003</v>
      </c>
      <c r="K29" s="2">
        <v>64225.21</v>
      </c>
      <c r="L29" s="2"/>
      <c r="M29" s="12">
        <f t="shared" si="12"/>
        <v>2.7363390481712654E-2</v>
      </c>
      <c r="O29" s="4">
        <f t="shared" si="13"/>
        <v>3.6295115794709239E-2</v>
      </c>
      <c r="P29" s="4">
        <f t="shared" si="14"/>
        <v>2.9288718739449358E-2</v>
      </c>
      <c r="Q29" s="4">
        <f t="shared" si="15"/>
        <v>3.2869509134984869E-2</v>
      </c>
      <c r="R29" s="4">
        <f t="shared" si="16"/>
        <v>3.3184687246926123E-2</v>
      </c>
      <c r="S29" s="4">
        <f t="shared" si="17"/>
        <v>3.7078546980401562E-2</v>
      </c>
      <c r="T29" s="4">
        <f t="shared" si="18"/>
        <v>3.8959078710610537E-2</v>
      </c>
      <c r="U29" s="4">
        <f t="shared" si="19"/>
        <v>3.4046449312809403E-2</v>
      </c>
      <c r="V29" s="4">
        <f t="shared" si="20"/>
        <v>3.180048871913585E-2</v>
      </c>
      <c r="W29" s="4">
        <f t="shared" si="21"/>
        <v>3.400623861118033E-2</v>
      </c>
      <c r="X29" s="4">
        <f t="shared" si="22"/>
        <v>3.3824698874285165E-2</v>
      </c>
    </row>
    <row r="30" spans="1:24" ht="20.100000000000001" customHeight="1" x14ac:dyDescent="0.25">
      <c r="A30" s="17" t="s">
        <v>8</v>
      </c>
      <c r="B30" s="2">
        <v>25258.213749999999</v>
      </c>
      <c r="C30" s="2">
        <v>23320.870000000003</v>
      </c>
      <c r="D30" s="2">
        <v>28061.416250000002</v>
      </c>
      <c r="E30" s="2">
        <v>27258.751250000008</v>
      </c>
      <c r="F30" s="2">
        <v>34484.423750000009</v>
      </c>
      <c r="G30" s="2">
        <v>26901.2575</v>
      </c>
      <c r="H30" s="2">
        <v>35368.068750000006</v>
      </c>
      <c r="I30" s="2">
        <v>37307.177500000005</v>
      </c>
      <c r="J30" s="2">
        <v>35729.427499999998</v>
      </c>
      <c r="K30" s="2">
        <v>38142.765000000014</v>
      </c>
      <c r="L30" s="2"/>
      <c r="M30" s="12">
        <f t="shared" si="12"/>
        <v>6.3271173445344484E-2</v>
      </c>
      <c r="O30" s="4">
        <f t="shared" si="13"/>
        <v>1.7574577019351126E-2</v>
      </c>
      <c r="P30" s="4">
        <f t="shared" si="14"/>
        <v>1.5193791964315147E-2</v>
      </c>
      <c r="Q30" s="4">
        <f t="shared" si="15"/>
        <v>1.7296735823091554E-2</v>
      </c>
      <c r="R30" s="4">
        <f t="shared" si="16"/>
        <v>1.6895125754864602E-2</v>
      </c>
      <c r="S30" s="4">
        <f t="shared" si="17"/>
        <v>2.1014225061187438E-2</v>
      </c>
      <c r="T30" s="4">
        <f t="shared" si="18"/>
        <v>1.6254784388216471E-2</v>
      </c>
      <c r="U30" s="4">
        <f t="shared" si="19"/>
        <v>1.9304432882857513E-2</v>
      </c>
      <c r="V30" s="4">
        <f t="shared" si="20"/>
        <v>1.965185762993724E-2</v>
      </c>
      <c r="W30" s="4">
        <f t="shared" si="21"/>
        <v>1.9450398794013186E-2</v>
      </c>
      <c r="X30" s="4">
        <f t="shared" si="22"/>
        <v>2.0088179398052949E-2</v>
      </c>
    </row>
    <row r="31" spans="1:24" ht="20.100000000000001" customHeight="1" x14ac:dyDescent="0.25">
      <c r="A31" s="17" t="s">
        <v>7</v>
      </c>
      <c r="B31" s="2">
        <v>11321.52</v>
      </c>
      <c r="C31" s="2">
        <v>14030.255000000005</v>
      </c>
      <c r="D31" s="2">
        <v>15756.895</v>
      </c>
      <c r="E31" s="2">
        <v>19907.642500000002</v>
      </c>
      <c r="F31" s="2">
        <v>29096.216</v>
      </c>
      <c r="G31" s="2">
        <v>30695.73</v>
      </c>
      <c r="H31" s="2">
        <v>29200.097900000001</v>
      </c>
      <c r="I31" s="2">
        <v>33302.558499999999</v>
      </c>
      <c r="J31" s="2">
        <v>32197.683999999994</v>
      </c>
      <c r="K31" s="2">
        <v>30955.433799999999</v>
      </c>
      <c r="L31" s="2"/>
      <c r="M31" s="12">
        <f t="shared" si="12"/>
        <v>-4.0130279162813573E-2</v>
      </c>
      <c r="O31" s="4">
        <f t="shared" si="13"/>
        <v>7.8774741232888728E-3</v>
      </c>
      <c r="P31" s="4">
        <f t="shared" si="14"/>
        <v>9.1408586247550983E-3</v>
      </c>
      <c r="Q31" s="4">
        <f t="shared" si="15"/>
        <v>9.7123697456714137E-3</v>
      </c>
      <c r="R31" s="4">
        <f t="shared" si="16"/>
        <v>1.2338867633211445E-2</v>
      </c>
      <c r="S31" s="4">
        <f t="shared" si="17"/>
        <v>1.7730742316751712E-2</v>
      </c>
      <c r="T31" s="4">
        <f t="shared" si="18"/>
        <v>1.854755201644042E-2</v>
      </c>
      <c r="U31" s="4">
        <f t="shared" si="19"/>
        <v>1.5937860053029287E-2</v>
      </c>
      <c r="V31" s="4">
        <f t="shared" si="20"/>
        <v>1.7542392167154863E-2</v>
      </c>
      <c r="W31" s="4">
        <f t="shared" si="21"/>
        <v>1.7527786977376492E-2</v>
      </c>
      <c r="X31" s="4">
        <f t="shared" si="22"/>
        <v>1.6302916359601922E-2</v>
      </c>
    </row>
    <row r="32" spans="1:24" ht="20.100000000000001" customHeight="1" x14ac:dyDescent="0.25">
      <c r="A32" s="17" t="s">
        <v>9</v>
      </c>
      <c r="B32" s="2">
        <v>16961.327500000003</v>
      </c>
      <c r="C32" s="2">
        <v>14349.28875</v>
      </c>
      <c r="D32" s="2">
        <v>17215.068749999999</v>
      </c>
      <c r="E32" s="2">
        <v>17048.612499999999</v>
      </c>
      <c r="F32" s="2">
        <v>17999.32375</v>
      </c>
      <c r="G32" s="2">
        <v>17521.002500000002</v>
      </c>
      <c r="H32" s="2">
        <v>19755.805500000006</v>
      </c>
      <c r="I32" s="2">
        <v>27554.911250000001</v>
      </c>
      <c r="J32" s="2">
        <v>24445.0425</v>
      </c>
      <c r="K32" s="2">
        <v>27122.502499999999</v>
      </c>
      <c r="L32" s="2"/>
      <c r="M32" s="12">
        <f t="shared" si="12"/>
        <v>9.8717292034538454E-2</v>
      </c>
      <c r="O32" s="4">
        <f t="shared" si="13"/>
        <v>1.1801632508521643E-2</v>
      </c>
      <c r="P32" s="4">
        <f t="shared" si="14"/>
        <v>9.3487124667041878E-3</v>
      </c>
      <c r="Q32" s="4">
        <f t="shared" si="15"/>
        <v>1.0611171356866527E-2</v>
      </c>
      <c r="R32" s="4">
        <f t="shared" si="16"/>
        <v>1.0566824925021335E-2</v>
      </c>
      <c r="S32" s="4">
        <f t="shared" si="17"/>
        <v>1.0968483712350744E-2</v>
      </c>
      <c r="T32" s="4">
        <f t="shared" si="18"/>
        <v>1.058687007114451E-2</v>
      </c>
      <c r="U32" s="4">
        <f t="shared" si="19"/>
        <v>1.0783020809456477E-2</v>
      </c>
      <c r="V32" s="4">
        <f t="shared" si="20"/>
        <v>1.4514772469467998E-2</v>
      </c>
      <c r="W32" s="4">
        <f t="shared" si="21"/>
        <v>1.3307401165652629E-2</v>
      </c>
      <c r="X32" s="4">
        <f t="shared" si="22"/>
        <v>1.4284273726462656E-2</v>
      </c>
    </row>
    <row r="33" spans="1:24" ht="20.100000000000001" customHeight="1" x14ac:dyDescent="0.25">
      <c r="A33" s="17" t="s">
        <v>16</v>
      </c>
      <c r="B33" s="2">
        <v>9470.182499999999</v>
      </c>
      <c r="C33" s="2">
        <v>8786.6850000000013</v>
      </c>
      <c r="D33" s="2">
        <v>13721.1975</v>
      </c>
      <c r="E33" s="2">
        <v>17493.014999999999</v>
      </c>
      <c r="F33" s="2">
        <v>12092.910000000002</v>
      </c>
      <c r="G33" s="2">
        <v>11520.8025</v>
      </c>
      <c r="H33" s="2">
        <v>16200.172500000001</v>
      </c>
      <c r="I33" s="2">
        <v>22547.872499999998</v>
      </c>
      <c r="J33" s="2">
        <v>15133.02</v>
      </c>
      <c r="K33" s="2">
        <v>15006.697500000002</v>
      </c>
      <c r="L33" s="2"/>
      <c r="M33" s="12">
        <f t="shared" si="12"/>
        <v>-8.4177414784297726E-3</v>
      </c>
      <c r="O33" s="4">
        <f t="shared" si="13"/>
        <v>6.5893199487854198E-3</v>
      </c>
      <c r="P33" s="4">
        <f t="shared" si="14"/>
        <v>5.724617647024679E-3</v>
      </c>
      <c r="Q33" s="4">
        <f t="shared" si="15"/>
        <v>8.4575891045400916E-3</v>
      </c>
      <c r="R33" s="4">
        <f t="shared" si="16"/>
        <v>1.0842268068194529E-2</v>
      </c>
      <c r="S33" s="4">
        <f t="shared" si="17"/>
        <v>7.369214988975541E-3</v>
      </c>
      <c r="T33" s="4">
        <f t="shared" si="18"/>
        <v>6.9613162364891411E-3</v>
      </c>
      <c r="U33" s="4">
        <f t="shared" si="19"/>
        <v>8.842301934197749E-3</v>
      </c>
      <c r="V33" s="4">
        <f t="shared" si="20"/>
        <v>1.1877274292003918E-2</v>
      </c>
      <c r="W33" s="4">
        <f t="shared" si="21"/>
        <v>8.2381189555241936E-3</v>
      </c>
      <c r="X33" s="4">
        <f t="shared" si="22"/>
        <v>7.9033922043226963E-3</v>
      </c>
    </row>
    <row r="34" spans="1:24" ht="20.100000000000001" customHeight="1" x14ac:dyDescent="0.25">
      <c r="A34" s="17" t="s">
        <v>6</v>
      </c>
      <c r="B34" s="2">
        <v>9594.0986000000012</v>
      </c>
      <c r="C34" s="2">
        <v>8784.5043999999998</v>
      </c>
      <c r="D34" s="2">
        <v>11323.349500000002</v>
      </c>
      <c r="E34" s="2">
        <v>10760.371800000003</v>
      </c>
      <c r="F34" s="2">
        <v>9251.5370000000003</v>
      </c>
      <c r="G34" s="2">
        <v>11518.455800000002</v>
      </c>
      <c r="H34" s="2">
        <v>14294.717749999994</v>
      </c>
      <c r="I34" s="2">
        <v>13577.339500000004</v>
      </c>
      <c r="J34" s="2">
        <v>13731.445599999997</v>
      </c>
      <c r="K34" s="2">
        <v>12695.091099999998</v>
      </c>
      <c r="L34" s="2"/>
      <c r="M34" s="12">
        <f t="shared" si="12"/>
        <v>-8.1634270430717873E-2</v>
      </c>
      <c r="O34" s="4">
        <f t="shared" si="13"/>
        <v>6.6755403389104993E-3</v>
      </c>
      <c r="P34" s="4">
        <f t="shared" si="14"/>
        <v>5.7231969632012452E-3</v>
      </c>
      <c r="Q34" s="4">
        <f t="shared" si="15"/>
        <v>6.9795830398986323E-3</v>
      </c>
      <c r="R34" s="4">
        <f t="shared" si="16"/>
        <v>6.6693383369899875E-3</v>
      </c>
      <c r="S34" s="4">
        <f t="shared" si="17"/>
        <v>5.6377303007681201E-3</v>
      </c>
      <c r="T34" s="4">
        <f t="shared" si="18"/>
        <v>6.9598982692240866E-3</v>
      </c>
      <c r="U34" s="4">
        <f t="shared" si="19"/>
        <v>7.8022755874751232E-3</v>
      </c>
      <c r="V34" s="4">
        <f t="shared" si="20"/>
        <v>7.1519734465927721E-3</v>
      </c>
      <c r="W34" s="4">
        <f t="shared" si="21"/>
        <v>7.4751293716726255E-3</v>
      </c>
      <c r="X34" s="4">
        <f t="shared" si="22"/>
        <v>6.6859669846018035E-3</v>
      </c>
    </row>
    <row r="35" spans="1:24" ht="20.100000000000001" customHeight="1" x14ac:dyDescent="0.25">
      <c r="A35" s="17" t="s">
        <v>18</v>
      </c>
      <c r="B35" s="2">
        <v>4942.9112500000001</v>
      </c>
      <c r="C35" s="2">
        <v>5431.5912500000013</v>
      </c>
      <c r="D35" s="2">
        <v>4781.5950000000003</v>
      </c>
      <c r="E35" s="2">
        <v>5721.8212499999991</v>
      </c>
      <c r="F35" s="2">
        <v>5808.5037500000017</v>
      </c>
      <c r="G35" s="2">
        <v>5098.6500000000005</v>
      </c>
      <c r="H35" s="2">
        <v>6426.7875000000004</v>
      </c>
      <c r="I35" s="2">
        <v>6474.8924999999999</v>
      </c>
      <c r="J35" s="2">
        <v>6647.4799999999987</v>
      </c>
      <c r="K35" s="2">
        <v>9245.5950000000012</v>
      </c>
      <c r="L35" s="2"/>
      <c r="M35" s="12">
        <f t="shared" si="12"/>
        <v>0.2810111193492687</v>
      </c>
      <c r="O35" s="4">
        <f t="shared" si="13"/>
        <v>3.4392604054569041E-3</v>
      </c>
      <c r="P35" s="4">
        <f t="shared" si="14"/>
        <v>3.5387387986680801E-3</v>
      </c>
      <c r="Q35" s="4">
        <f t="shared" si="15"/>
        <v>2.9473204342640924E-3</v>
      </c>
      <c r="R35" s="4">
        <f t="shared" si="16"/>
        <v>3.5464166600664261E-3</v>
      </c>
      <c r="S35" s="4">
        <f t="shared" si="17"/>
        <v>3.5396040240124708E-3</v>
      </c>
      <c r="T35" s="4">
        <f t="shared" si="18"/>
        <v>3.0808023164337174E-3</v>
      </c>
      <c r="U35" s="4">
        <f t="shared" si="19"/>
        <v>3.5078389160317839E-3</v>
      </c>
      <c r="V35" s="4">
        <f t="shared" si="20"/>
        <v>3.4107020178395535E-3</v>
      </c>
      <c r="W35" s="4">
        <f t="shared" si="21"/>
        <v>3.6187575906506406E-3</v>
      </c>
      <c r="X35" s="4">
        <f t="shared" si="22"/>
        <v>4.8692634370303594E-3</v>
      </c>
    </row>
    <row r="36" spans="1:24" ht="20.100000000000001" customHeight="1" x14ac:dyDescent="0.25">
      <c r="A36" s="17" t="s">
        <v>17</v>
      </c>
      <c r="B36" s="2">
        <v>481.77</v>
      </c>
      <c r="C36" s="2">
        <v>471.54750000000001</v>
      </c>
      <c r="D36" s="2">
        <v>334.21500000000003</v>
      </c>
      <c r="E36" s="2">
        <v>253.55250000000001</v>
      </c>
      <c r="F36" s="2">
        <v>213.01500000000001</v>
      </c>
      <c r="G36" s="2">
        <v>199.33500000000001</v>
      </c>
      <c r="H36" s="2">
        <v>166.38</v>
      </c>
      <c r="I36" s="2">
        <v>356.01</v>
      </c>
      <c r="J36" s="2">
        <v>502.74</v>
      </c>
      <c r="K36" s="2">
        <v>230.85750000000002</v>
      </c>
      <c r="L36" s="2"/>
      <c r="M36" s="12">
        <f t="shared" si="12"/>
        <v>-1.1777070270621486</v>
      </c>
      <c r="O36" s="4">
        <f t="shared" si="13"/>
        <v>3.352138854479681E-4</v>
      </c>
      <c r="P36" s="4">
        <f t="shared" si="14"/>
        <v>3.0721815336618639E-4</v>
      </c>
      <c r="Q36" s="4">
        <f t="shared" si="15"/>
        <v>2.0600630102247759E-4</v>
      </c>
      <c r="R36" s="4">
        <f t="shared" si="16"/>
        <v>1.5715325084674614E-4</v>
      </c>
      <c r="S36" s="4">
        <f t="shared" si="17"/>
        <v>1.2980774113729654E-4</v>
      </c>
      <c r="T36" s="4">
        <f t="shared" si="18"/>
        <v>1.2044594740692439E-4</v>
      </c>
      <c r="U36" s="4">
        <f t="shared" si="19"/>
        <v>9.081274880325017E-5</v>
      </c>
      <c r="V36" s="4">
        <f t="shared" si="20"/>
        <v>1.8753114825783741E-4</v>
      </c>
      <c r="W36" s="4">
        <f t="shared" si="21"/>
        <v>2.7368178484534042E-4</v>
      </c>
      <c r="X36" s="4">
        <f t="shared" si="22"/>
        <v>1.2158287096874091E-4</v>
      </c>
    </row>
    <row r="37" spans="1:24" s="8" customFormat="1" ht="26.25" customHeight="1" thickBot="1" x14ac:dyDescent="0.3">
      <c r="A37" s="6" t="s">
        <v>1</v>
      </c>
      <c r="B37" s="7">
        <v>1437201.8013399995</v>
      </c>
      <c r="C37" s="7">
        <v>1534894.6500500003</v>
      </c>
      <c r="D37" s="7">
        <v>1622353.2889100001</v>
      </c>
      <c r="E37" s="7">
        <v>1613409.1953799999</v>
      </c>
      <c r="F37" s="7">
        <v>1641003.8271499991</v>
      </c>
      <c r="G37" s="7">
        <v>1654974.7359000002</v>
      </c>
      <c r="H37" s="7">
        <v>1832121.6149999998</v>
      </c>
      <c r="I37" s="7">
        <v>1898404.6293500015</v>
      </c>
      <c r="J37" s="7">
        <v>1836950.8964</v>
      </c>
      <c r="K37" s="7">
        <v>1898766.6450100008</v>
      </c>
      <c r="L37" s="16"/>
      <c r="M37" s="13">
        <f t="shared" si="12"/>
        <v>3.2555737574416495E-2</v>
      </c>
      <c r="O37" s="9">
        <f>SUM(O25:O36)</f>
        <v>1</v>
      </c>
      <c r="P37" s="9">
        <f t="shared" ref="P37:X37" si="23">SUM(P25:P36)</f>
        <v>1</v>
      </c>
      <c r="Q37" s="9">
        <f t="shared" si="23"/>
        <v>1</v>
      </c>
      <c r="R37" s="9">
        <f t="shared" si="23"/>
        <v>1</v>
      </c>
      <c r="S37" s="9">
        <f t="shared" si="23"/>
        <v>1</v>
      </c>
      <c r="T37" s="9">
        <f t="shared" si="23"/>
        <v>1.0000000000000002</v>
      </c>
      <c r="U37" s="9">
        <f t="shared" si="23"/>
        <v>1.0000000000000002</v>
      </c>
      <c r="V37" s="9">
        <f t="shared" si="23"/>
        <v>1.0000000000000002</v>
      </c>
      <c r="W37" s="9">
        <f t="shared" si="23"/>
        <v>1.0000000000000002</v>
      </c>
      <c r="X37" s="9">
        <f t="shared" si="23"/>
        <v>0.99999999999999989</v>
      </c>
    </row>
    <row r="40" spans="1:24" ht="18.75" x14ac:dyDescent="0.3">
      <c r="C40" s="18" t="s">
        <v>25</v>
      </c>
    </row>
    <row r="41" spans="1:24" ht="15.75" thickBot="1" x14ac:dyDescent="0.3"/>
    <row r="42" spans="1:24" ht="19.5" customHeight="1" x14ac:dyDescent="0.25">
      <c r="A42" s="36" t="s">
        <v>0</v>
      </c>
      <c r="B42" s="38" t="s">
        <v>10</v>
      </c>
      <c r="C42" s="38"/>
      <c r="D42" s="38"/>
      <c r="E42" s="38"/>
      <c r="F42" s="38"/>
      <c r="G42" s="38"/>
      <c r="H42" s="38"/>
      <c r="I42" s="38"/>
      <c r="J42" s="38"/>
      <c r="K42" s="10"/>
      <c r="L42" s="14"/>
      <c r="M42" s="11" t="s">
        <v>12</v>
      </c>
      <c r="O42" s="35" t="s">
        <v>11</v>
      </c>
      <c r="P42" s="35"/>
      <c r="Q42" s="35"/>
      <c r="R42" s="35"/>
      <c r="S42" s="35"/>
      <c r="T42" s="35"/>
      <c r="U42" s="35"/>
      <c r="V42" s="35"/>
      <c r="W42" s="35"/>
      <c r="X42" s="35"/>
    </row>
    <row r="43" spans="1:24" x14ac:dyDescent="0.25">
      <c r="A43" s="37"/>
      <c r="B43" s="5">
        <v>2015</v>
      </c>
      <c r="C43" s="5">
        <v>2016</v>
      </c>
      <c r="D43" s="5">
        <v>2017</v>
      </c>
      <c r="E43" s="5">
        <v>2018</v>
      </c>
      <c r="F43" s="5">
        <v>2019</v>
      </c>
      <c r="G43" s="5">
        <v>2020</v>
      </c>
      <c r="H43" s="5">
        <v>2021</v>
      </c>
      <c r="I43" s="5">
        <v>2022</v>
      </c>
      <c r="J43" s="5">
        <v>2023</v>
      </c>
      <c r="K43" s="5">
        <v>2024</v>
      </c>
      <c r="L43" s="15"/>
      <c r="M43" s="3" t="s">
        <v>26</v>
      </c>
      <c r="O43" s="5">
        <v>2015</v>
      </c>
      <c r="P43" s="5">
        <v>2016</v>
      </c>
      <c r="Q43" s="5">
        <v>2017</v>
      </c>
      <c r="R43" s="5">
        <v>2018</v>
      </c>
      <c r="S43" s="5">
        <v>2019</v>
      </c>
      <c r="T43" s="5">
        <v>2020</v>
      </c>
      <c r="U43" s="5">
        <v>2021</v>
      </c>
      <c r="V43" s="5">
        <v>2022</v>
      </c>
      <c r="W43" s="5">
        <v>2023</v>
      </c>
      <c r="X43" s="5">
        <v>2024</v>
      </c>
    </row>
    <row r="44" spans="1:24" ht="20.100000000000001" customHeight="1" x14ac:dyDescent="0.25">
      <c r="A44" s="1" t="s">
        <v>4</v>
      </c>
      <c r="B44" s="2">
        <v>780821.65125000034</v>
      </c>
      <c r="C44" s="2">
        <v>768611.59750000003</v>
      </c>
      <c r="D44" s="2">
        <v>766652.07375000033</v>
      </c>
      <c r="E44" s="2">
        <v>691812.3955000001</v>
      </c>
      <c r="F44" s="2">
        <v>718431.11624999973</v>
      </c>
      <c r="G44" s="2">
        <v>655372.94250000024</v>
      </c>
      <c r="H44" s="2">
        <v>653972.93374999997</v>
      </c>
      <c r="I44" s="2">
        <v>704847.9362499998</v>
      </c>
      <c r="J44" s="2">
        <v>684046.14749999985</v>
      </c>
      <c r="K44" s="2">
        <v>731974.29249999998</v>
      </c>
      <c r="L44" s="2"/>
      <c r="M44" s="12">
        <f>(K44-J44)/J44</f>
        <v>7.0065660299622037E-2</v>
      </c>
      <c r="N44" s="12"/>
      <c r="O44" s="4">
        <f>B44/$B$56</f>
        <v>0.52496196265921635</v>
      </c>
      <c r="P44" s="4">
        <f>C44/$C$56</f>
        <v>0.51497547318913905</v>
      </c>
      <c r="Q44" s="4">
        <f>D44/$D$56</f>
        <v>0.47730496896807095</v>
      </c>
      <c r="R44" s="4">
        <f>E44/$E$56</f>
        <v>0.42249524337443645</v>
      </c>
      <c r="S44" s="4">
        <f>F44/$F$56</f>
        <v>0.3827688342006314</v>
      </c>
      <c r="T44" s="4">
        <f>G44/$G$56</f>
        <v>0.33774411426136197</v>
      </c>
      <c r="U44" s="4">
        <f>H44/$H$56</f>
        <v>0.33721327107705862</v>
      </c>
      <c r="V44" s="4">
        <f>I44/$I$56</f>
        <v>0.35414408848663093</v>
      </c>
      <c r="W44" s="4">
        <f>J44/$J$56</f>
        <v>0.34785719415608651</v>
      </c>
      <c r="X44" s="4">
        <f>K44/$K$56</f>
        <v>0.36691751174089615</v>
      </c>
    </row>
    <row r="45" spans="1:24" ht="20.100000000000001" customHeight="1" x14ac:dyDescent="0.25">
      <c r="A45" s="1" t="s">
        <v>6</v>
      </c>
      <c r="B45" s="2">
        <v>229184.05124999999</v>
      </c>
      <c r="C45" s="2">
        <v>260771.46500000003</v>
      </c>
      <c r="D45" s="2">
        <v>292624.3625000001</v>
      </c>
      <c r="E45" s="2">
        <v>347056.02125000005</v>
      </c>
      <c r="F45" s="2">
        <v>408420.59049999999</v>
      </c>
      <c r="G45" s="2">
        <v>477823.50999999978</v>
      </c>
      <c r="H45" s="2">
        <v>452398.35124999995</v>
      </c>
      <c r="I45" s="2">
        <v>493223.7662999999</v>
      </c>
      <c r="J45" s="2">
        <v>477256.7772400002</v>
      </c>
      <c r="K45" s="2">
        <v>504819.96124999993</v>
      </c>
      <c r="L45" s="2"/>
      <c r="M45" s="12">
        <f t="shared" ref="M45:M56" si="24">(K45-J45)/J45</f>
        <v>5.7753363230165125E-2</v>
      </c>
      <c r="N45" s="12"/>
      <c r="O45" s="4">
        <f t="shared" ref="O45:O55" si="25">B45/$B$56</f>
        <v>0.15408500668723021</v>
      </c>
      <c r="P45" s="4">
        <f t="shared" ref="P45:P55" si="26">C45/$C$56</f>
        <v>0.17471881639490874</v>
      </c>
      <c r="Q45" s="4">
        <f t="shared" ref="Q45:Q55" si="27">D45/$D$56</f>
        <v>0.18218311414613067</v>
      </c>
      <c r="R45" s="4">
        <f t="shared" ref="R45:R55" si="28">E45/$E$56</f>
        <v>0.21194982789605471</v>
      </c>
      <c r="S45" s="4">
        <f t="shared" ref="S45:S55" si="29">F45/$F$56</f>
        <v>0.21760008684648691</v>
      </c>
      <c r="T45" s="4">
        <f t="shared" ref="T45:T55" si="30">G45/$G$56</f>
        <v>0.24624464589977318</v>
      </c>
      <c r="U45" s="4">
        <f t="shared" ref="U45:U55" si="31">H45/$H$56</f>
        <v>0.23327376406865039</v>
      </c>
      <c r="V45" s="4">
        <f t="shared" ref="V45:V55" si="32">I45/$I$56</f>
        <v>0.24781555304760472</v>
      </c>
      <c r="W45" s="4">
        <f t="shared" ref="W45:W55" si="33">J45/$J$56</f>
        <v>0.24269883549440341</v>
      </c>
      <c r="X45" s="4">
        <f t="shared" ref="X45:X55" si="34">K45/$K$56</f>
        <v>0.25305162484102622</v>
      </c>
    </row>
    <row r="46" spans="1:24" ht="20.100000000000001" customHeight="1" x14ac:dyDescent="0.25">
      <c r="A46" s="1" t="s">
        <v>15</v>
      </c>
      <c r="B46" s="2">
        <v>251436.7374999999</v>
      </c>
      <c r="C46" s="2">
        <v>247536.30749999994</v>
      </c>
      <c r="D46" s="2">
        <v>289605.16625000007</v>
      </c>
      <c r="E46" s="2">
        <v>308659.65250000003</v>
      </c>
      <c r="F46" s="2">
        <v>349826.21874999994</v>
      </c>
      <c r="G46" s="2">
        <v>360153.51749999996</v>
      </c>
      <c r="H46" s="2">
        <v>386314.15124999994</v>
      </c>
      <c r="I46" s="2">
        <v>386304.06374999997</v>
      </c>
      <c r="J46" s="2">
        <v>390098.18374999997</v>
      </c>
      <c r="K46" s="2">
        <v>378070.20375000004</v>
      </c>
      <c r="L46" s="2"/>
      <c r="M46" s="12">
        <f t="shared" si="24"/>
        <v>-3.0833211999029012E-2</v>
      </c>
      <c r="N46" s="12"/>
      <c r="O46" s="4">
        <f t="shared" si="25"/>
        <v>0.16904593128446513</v>
      </c>
      <c r="P46" s="4">
        <f t="shared" si="26"/>
        <v>0.16585116266906794</v>
      </c>
      <c r="Q46" s="4">
        <f t="shared" si="27"/>
        <v>0.18030341222950255</v>
      </c>
      <c r="R46" s="4">
        <f t="shared" si="28"/>
        <v>0.18850086504825639</v>
      </c>
      <c r="S46" s="4">
        <f t="shared" si="29"/>
        <v>0.18638192430011219</v>
      </c>
      <c r="T46" s="4">
        <f t="shared" si="30"/>
        <v>0.18560383390583962</v>
      </c>
      <c r="U46" s="4">
        <f t="shared" si="31"/>
        <v>0.19919824182841431</v>
      </c>
      <c r="V46" s="4">
        <f t="shared" si="32"/>
        <v>0.19409477349579904</v>
      </c>
      <c r="W46" s="4">
        <f t="shared" si="33"/>
        <v>0.19837617701759</v>
      </c>
      <c r="X46" s="4">
        <f t="shared" si="34"/>
        <v>0.18951564261845116</v>
      </c>
    </row>
    <row r="47" spans="1:24" ht="20.100000000000001" customHeight="1" x14ac:dyDescent="0.25">
      <c r="A47" s="1" t="s">
        <v>7</v>
      </c>
      <c r="B47" s="2">
        <v>102666.2375</v>
      </c>
      <c r="C47" s="2">
        <v>104369.18374999997</v>
      </c>
      <c r="D47" s="2">
        <v>116674.49749999997</v>
      </c>
      <c r="E47" s="2">
        <v>120441.25747999999</v>
      </c>
      <c r="F47" s="2">
        <v>226516.64739999993</v>
      </c>
      <c r="G47" s="2">
        <v>299766.79700000002</v>
      </c>
      <c r="H47" s="2">
        <v>313214.24200000003</v>
      </c>
      <c r="I47" s="2">
        <v>269671.19180000003</v>
      </c>
      <c r="J47" s="2">
        <v>294093.3653</v>
      </c>
      <c r="K47" s="2">
        <v>254145.40850000002</v>
      </c>
      <c r="L47" s="2"/>
      <c r="M47" s="12">
        <f t="shared" si="24"/>
        <v>-0.13583426732272488</v>
      </c>
      <c r="N47" s="12"/>
      <c r="O47" s="4">
        <f t="shared" si="25"/>
        <v>6.9024558233697186E-2</v>
      </c>
      <c r="P47" s="4">
        <f t="shared" si="26"/>
        <v>6.9928127500080331E-2</v>
      </c>
      <c r="Q47" s="4">
        <f t="shared" si="27"/>
        <v>7.2639622738127019E-2</v>
      </c>
      <c r="R47" s="4">
        <f t="shared" si="28"/>
        <v>7.3554418397719715E-2</v>
      </c>
      <c r="S47" s="4">
        <f t="shared" si="29"/>
        <v>0.1206845180995228</v>
      </c>
      <c r="T47" s="4">
        <f t="shared" si="30"/>
        <v>0.1544837523372892</v>
      </c>
      <c r="U47" s="4">
        <f t="shared" si="31"/>
        <v>0.16150515356514394</v>
      </c>
      <c r="V47" s="4">
        <f t="shared" si="32"/>
        <v>0.13549370509505335</v>
      </c>
      <c r="W47" s="4">
        <f t="shared" si="33"/>
        <v>0.14955495802010785</v>
      </c>
      <c r="X47" s="4">
        <f t="shared" si="34"/>
        <v>0.12739573214887681</v>
      </c>
    </row>
    <row r="48" spans="1:24" ht="20.100000000000001" customHeight="1" x14ac:dyDescent="0.25">
      <c r="A48" s="1" t="s">
        <v>5</v>
      </c>
      <c r="B48" s="2">
        <v>53848.482500000064</v>
      </c>
      <c r="C48" s="2">
        <v>49173.168750000012</v>
      </c>
      <c r="D48" s="2">
        <v>50546.283749999988</v>
      </c>
      <c r="E48" s="2">
        <v>54829.585000000028</v>
      </c>
      <c r="F48" s="2">
        <v>53576.836249999949</v>
      </c>
      <c r="G48" s="2">
        <v>55345.288750000022</v>
      </c>
      <c r="H48" s="2">
        <v>58859.083749999969</v>
      </c>
      <c r="I48" s="2">
        <v>55721.722500000054</v>
      </c>
      <c r="J48" s="2">
        <v>61997.145000000019</v>
      </c>
      <c r="K48" s="2">
        <v>63860.222500000011</v>
      </c>
      <c r="L48" s="2"/>
      <c r="M48" s="12">
        <f t="shared" si="24"/>
        <v>3.0051020897817013E-2</v>
      </c>
      <c r="N48" s="12"/>
      <c r="O48" s="4">
        <f t="shared" si="25"/>
        <v>3.6203408312469598E-2</v>
      </c>
      <c r="P48" s="4">
        <f t="shared" si="26"/>
        <v>3.2946387912447077E-2</v>
      </c>
      <c r="Q48" s="4">
        <f t="shared" si="27"/>
        <v>3.146928472877563E-2</v>
      </c>
      <c r="R48" s="4">
        <f t="shared" si="28"/>
        <v>3.3484856601842077E-2</v>
      </c>
      <c r="S48" s="4">
        <f t="shared" si="29"/>
        <v>2.8544898303700966E-2</v>
      </c>
      <c r="T48" s="4">
        <f t="shared" si="30"/>
        <v>2.8521997652364284E-2</v>
      </c>
      <c r="U48" s="4">
        <f t="shared" si="31"/>
        <v>3.0349978018392322E-2</v>
      </c>
      <c r="V48" s="4">
        <f t="shared" si="32"/>
        <v>2.7996845289291316E-2</v>
      </c>
      <c r="W48" s="4">
        <f t="shared" si="33"/>
        <v>3.152733625385714E-2</v>
      </c>
      <c r="X48" s="4">
        <f t="shared" si="34"/>
        <v>3.2011279875542892E-2</v>
      </c>
    </row>
    <row r="49" spans="1:24" ht="20.100000000000001" customHeight="1" x14ac:dyDescent="0.25">
      <c r="A49" s="1" t="s">
        <v>13</v>
      </c>
      <c r="B49" s="2">
        <v>26425.157499999994</v>
      </c>
      <c r="C49" s="2">
        <v>17502.494999999999</v>
      </c>
      <c r="D49" s="2">
        <v>41144.700000000012</v>
      </c>
      <c r="E49" s="2">
        <v>53185.326249999998</v>
      </c>
      <c r="F49" s="2">
        <v>44037.165000000001</v>
      </c>
      <c r="G49" s="2">
        <v>36046.68</v>
      </c>
      <c r="H49" s="2">
        <v>27024.460000000003</v>
      </c>
      <c r="I49" s="2">
        <v>22681.050000000003</v>
      </c>
      <c r="J49" s="2">
        <v>17437.29</v>
      </c>
      <c r="K49" s="2">
        <v>17408.322499999998</v>
      </c>
      <c r="L49" s="2"/>
      <c r="M49" s="12">
        <f t="shared" si="24"/>
        <v>-1.6612386443078295E-3</v>
      </c>
      <c r="N49" s="12"/>
      <c r="O49" s="4">
        <f t="shared" si="25"/>
        <v>1.7766160201335611E-2</v>
      </c>
      <c r="P49" s="4">
        <f t="shared" si="26"/>
        <v>1.1726801513186299E-2</v>
      </c>
      <c r="Q49" s="4">
        <f t="shared" si="27"/>
        <v>2.5616013350933151E-2</v>
      </c>
      <c r="R49" s="4">
        <f t="shared" si="28"/>
        <v>3.248069491686717E-2</v>
      </c>
      <c r="S49" s="4">
        <f t="shared" si="29"/>
        <v>2.3462311037604443E-2</v>
      </c>
      <c r="T49" s="4">
        <f t="shared" si="30"/>
        <v>1.8576528292763243E-2</v>
      </c>
      <c r="U49" s="4">
        <f t="shared" si="31"/>
        <v>1.3934837491569397E-2</v>
      </c>
      <c r="V49" s="4">
        <f t="shared" si="32"/>
        <v>1.1395876138765816E-2</v>
      </c>
      <c r="W49" s="4">
        <f t="shared" si="33"/>
        <v>8.8673648631081379E-3</v>
      </c>
      <c r="X49" s="4">
        <f t="shared" si="34"/>
        <v>8.7262878501748152E-3</v>
      </c>
    </row>
    <row r="50" spans="1:24" ht="20.100000000000001" customHeight="1" x14ac:dyDescent="0.25">
      <c r="A50" s="1" t="s">
        <v>17</v>
      </c>
      <c r="B50" s="2">
        <v>5602.4125000000004</v>
      </c>
      <c r="C50" s="2">
        <v>7834.4900000000007</v>
      </c>
      <c r="D50" s="2">
        <v>7757.0300000000007</v>
      </c>
      <c r="E50" s="2">
        <v>10977.084999999997</v>
      </c>
      <c r="F50" s="2">
        <v>9867.8125</v>
      </c>
      <c r="G50" s="2">
        <v>7146.3</v>
      </c>
      <c r="H50" s="2">
        <v>8673.5849999999991</v>
      </c>
      <c r="I50" s="2">
        <v>12031.692499999997</v>
      </c>
      <c r="J50" s="2">
        <v>11604.352499999999</v>
      </c>
      <c r="K50" s="2">
        <v>11534.725</v>
      </c>
      <c r="L50" s="2"/>
      <c r="M50" s="12">
        <f t="shared" si="24"/>
        <v>-6.0001193517689759E-3</v>
      </c>
      <c r="N50" s="12"/>
      <c r="O50" s="4">
        <f t="shared" si="25"/>
        <v>3.7666136139005101E-3</v>
      </c>
      <c r="P50" s="4">
        <f t="shared" si="26"/>
        <v>5.2491664295315002E-3</v>
      </c>
      <c r="Q50" s="4">
        <f t="shared" si="27"/>
        <v>4.8293992675505944E-3</v>
      </c>
      <c r="R50" s="4">
        <f t="shared" si="28"/>
        <v>6.7037917053581813E-3</v>
      </c>
      <c r="S50" s="4">
        <f t="shared" si="29"/>
        <v>5.2574157790530136E-3</v>
      </c>
      <c r="T50" s="4">
        <f t="shared" si="30"/>
        <v>3.6828202802192591E-3</v>
      </c>
      <c r="U50" s="4">
        <f t="shared" si="31"/>
        <v>4.4724296968122182E-3</v>
      </c>
      <c r="V50" s="4">
        <f t="shared" si="32"/>
        <v>6.0452085538243413E-3</v>
      </c>
      <c r="W50" s="4">
        <f t="shared" si="33"/>
        <v>5.9011479202112872E-3</v>
      </c>
      <c r="X50" s="4">
        <f t="shared" si="34"/>
        <v>5.7820235477948952E-3</v>
      </c>
    </row>
    <row r="51" spans="1:24" ht="20.100000000000001" customHeight="1" x14ac:dyDescent="0.25">
      <c r="A51" s="1" t="s">
        <v>9</v>
      </c>
      <c r="B51" s="2">
        <v>7629.5975000000008</v>
      </c>
      <c r="C51" s="2">
        <v>7906.7025000000003</v>
      </c>
      <c r="D51" s="2">
        <v>7864.3249999999998</v>
      </c>
      <c r="E51" s="2">
        <v>9951.1725000000024</v>
      </c>
      <c r="F51" s="2">
        <v>7928.8625000000002</v>
      </c>
      <c r="G51" s="2">
        <v>9567.5349999999999</v>
      </c>
      <c r="H51" s="2">
        <v>8484.5</v>
      </c>
      <c r="I51" s="2">
        <v>11445.8575</v>
      </c>
      <c r="J51" s="2">
        <v>8069.84</v>
      </c>
      <c r="K51" s="2">
        <v>9561.59</v>
      </c>
      <c r="L51" s="2"/>
      <c r="M51" s="12">
        <f t="shared" si="24"/>
        <v>0.18485496614554936</v>
      </c>
      <c r="N51" s="12"/>
      <c r="O51" s="4">
        <f t="shared" si="25"/>
        <v>5.1295305035252755E-3</v>
      </c>
      <c r="P51" s="4">
        <f t="shared" si="26"/>
        <v>5.2975493403262736E-3</v>
      </c>
      <c r="Q51" s="4">
        <f t="shared" si="27"/>
        <v>4.8961993694467887E-3</v>
      </c>
      <c r="R51" s="4">
        <f t="shared" si="28"/>
        <v>6.0772589138271653E-3</v>
      </c>
      <c r="S51" s="4">
        <f t="shared" si="29"/>
        <v>4.2243736205406944E-3</v>
      </c>
      <c r="T51" s="4">
        <f t="shared" si="30"/>
        <v>4.9305951233096241E-3</v>
      </c>
      <c r="U51" s="4">
        <f t="shared" si="31"/>
        <v>4.3749302926763579E-3</v>
      </c>
      <c r="V51" s="4">
        <f t="shared" si="32"/>
        <v>5.7508613742293119E-3</v>
      </c>
      <c r="W51" s="4">
        <f t="shared" si="33"/>
        <v>4.103746377269896E-3</v>
      </c>
      <c r="X51" s="4">
        <f t="shared" si="34"/>
        <v>4.7929481226782773E-3</v>
      </c>
    </row>
    <row r="52" spans="1:24" ht="20.100000000000001" customHeight="1" x14ac:dyDescent="0.25">
      <c r="A52" s="1" t="s">
        <v>8</v>
      </c>
      <c r="B52" s="2">
        <v>21985.157499999998</v>
      </c>
      <c r="C52" s="2">
        <v>20144.094999999994</v>
      </c>
      <c r="D52" s="2">
        <v>24329.816000000003</v>
      </c>
      <c r="E52" s="2">
        <v>29214.954999999998</v>
      </c>
      <c r="F52" s="2">
        <v>36763.749999999993</v>
      </c>
      <c r="G52" s="2">
        <v>17855.050000000003</v>
      </c>
      <c r="H52" s="2">
        <v>11858.570999999998</v>
      </c>
      <c r="I52" s="2">
        <v>13622.736750000005</v>
      </c>
      <c r="J52" s="2">
        <v>10456.89875</v>
      </c>
      <c r="K52" s="2">
        <v>9286.3000000000011</v>
      </c>
      <c r="L52" s="2"/>
      <c r="M52" s="12">
        <f t="shared" si="24"/>
        <v>-0.11194511661500013</v>
      </c>
      <c r="N52" s="12"/>
      <c r="O52" s="4">
        <f t="shared" si="25"/>
        <v>1.4781059685135088E-2</v>
      </c>
      <c r="P52" s="4">
        <f t="shared" si="26"/>
        <v>1.3496693113054367E-2</v>
      </c>
      <c r="Q52" s="4">
        <f t="shared" si="27"/>
        <v>1.514734319321193E-2</v>
      </c>
      <c r="R52" s="4">
        <f t="shared" si="28"/>
        <v>1.7841801625970152E-2</v>
      </c>
      <c r="S52" s="4">
        <f t="shared" si="29"/>
        <v>1.958714956806893E-2</v>
      </c>
      <c r="T52" s="4">
        <f t="shared" si="30"/>
        <v>9.2015364936161217E-3</v>
      </c>
      <c r="U52" s="4">
        <f t="shared" si="31"/>
        <v>6.1147293883850986E-3</v>
      </c>
      <c r="V52" s="4">
        <f t="shared" si="32"/>
        <v>6.8446134845614823E-3</v>
      </c>
      <c r="W52" s="4">
        <f t="shared" si="33"/>
        <v>5.3176345953315799E-3</v>
      </c>
      <c r="X52" s="4">
        <f t="shared" si="34"/>
        <v>4.6549532192477708E-3</v>
      </c>
    </row>
    <row r="53" spans="1:24" ht="20.100000000000001" customHeight="1" x14ac:dyDescent="0.25">
      <c r="A53" s="1" t="s">
        <v>14</v>
      </c>
      <c r="B53" s="2"/>
      <c r="C53" s="2"/>
      <c r="D53" s="2"/>
      <c r="E53" s="2">
        <v>2368.105</v>
      </c>
      <c r="F53" s="2">
        <v>13105.282500000001</v>
      </c>
      <c r="G53" s="2">
        <v>15838.1525</v>
      </c>
      <c r="H53" s="2">
        <v>13239.390000000001</v>
      </c>
      <c r="I53" s="2">
        <v>14501.747500000001</v>
      </c>
      <c r="J53" s="2">
        <v>6915.12</v>
      </c>
      <c r="K53" s="2">
        <v>9011.5725000000002</v>
      </c>
      <c r="L53" s="2"/>
      <c r="M53" s="12">
        <f t="shared" si="24"/>
        <v>0.30316935931697503</v>
      </c>
      <c r="N53" s="12"/>
      <c r="O53" s="4">
        <f t="shared" si="25"/>
        <v>0</v>
      </c>
      <c r="P53" s="4">
        <f t="shared" si="26"/>
        <v>0</v>
      </c>
      <c r="Q53" s="4">
        <f t="shared" si="27"/>
        <v>0</v>
      </c>
      <c r="R53" s="4">
        <f t="shared" si="28"/>
        <v>1.4462202539578806E-3</v>
      </c>
      <c r="S53" s="4">
        <f t="shared" si="29"/>
        <v>6.9822890336077347E-3</v>
      </c>
      <c r="T53" s="4">
        <f t="shared" si="30"/>
        <v>8.162135542617209E-3</v>
      </c>
      <c r="U53" s="4">
        <f t="shared" si="31"/>
        <v>6.8267320841011794E-3</v>
      </c>
      <c r="V53" s="4">
        <f t="shared" si="32"/>
        <v>7.286264009190792E-3</v>
      </c>
      <c r="W53" s="4">
        <f t="shared" si="33"/>
        <v>3.5165379547037611E-3</v>
      </c>
      <c r="X53" s="4">
        <f t="shared" si="34"/>
        <v>4.51724028077487E-3</v>
      </c>
    </row>
    <row r="54" spans="1:24" ht="20.100000000000001" customHeight="1" x14ac:dyDescent="0.25">
      <c r="A54" s="1" t="s">
        <v>18</v>
      </c>
      <c r="B54" s="2">
        <v>4686.3649999999998</v>
      </c>
      <c r="C54" s="2">
        <v>5730.3424999999988</v>
      </c>
      <c r="D54" s="2">
        <v>6120.9950000000017</v>
      </c>
      <c r="E54" s="2">
        <v>5643.2375000000002</v>
      </c>
      <c r="F54" s="2">
        <v>6899.3300000000008</v>
      </c>
      <c r="G54" s="2">
        <v>4922.7075000000004</v>
      </c>
      <c r="H54" s="2">
        <v>4685.2925000000005</v>
      </c>
      <c r="I54" s="2">
        <v>4776.8449999999993</v>
      </c>
      <c r="J54" s="2">
        <v>4350.2499999999991</v>
      </c>
      <c r="K54" s="2">
        <v>5119.2825000000003</v>
      </c>
      <c r="L54" s="2"/>
      <c r="M54" s="12">
        <f t="shared" si="24"/>
        <v>0.17677892075168125</v>
      </c>
      <c r="N54" s="12"/>
      <c r="O54" s="4">
        <f t="shared" si="25"/>
        <v>3.1507366172531673E-3</v>
      </c>
      <c r="P54" s="4">
        <f t="shared" si="26"/>
        <v>3.8393719923974124E-3</v>
      </c>
      <c r="Q54" s="4">
        <f t="shared" si="27"/>
        <v>3.8108307908672335E-3</v>
      </c>
      <c r="R54" s="4">
        <f t="shared" si="28"/>
        <v>3.4463692996698353E-3</v>
      </c>
      <c r="S54" s="4">
        <f t="shared" si="29"/>
        <v>3.6758548469474697E-3</v>
      </c>
      <c r="T54" s="4">
        <f t="shared" si="30"/>
        <v>2.5368997963404068E-3</v>
      </c>
      <c r="U54" s="4">
        <f t="shared" si="31"/>
        <v>2.4159146783309976E-3</v>
      </c>
      <c r="V54" s="4">
        <f t="shared" si="32"/>
        <v>2.4000799766361247E-3</v>
      </c>
      <c r="W54" s="4">
        <f t="shared" si="33"/>
        <v>2.2122275878726665E-3</v>
      </c>
      <c r="X54" s="4">
        <f t="shared" si="34"/>
        <v>2.5661480410512018E-3</v>
      </c>
    </row>
    <row r="55" spans="1:24" ht="20.100000000000001" customHeight="1" x14ac:dyDescent="0.25">
      <c r="A55" s="1" t="s">
        <v>16</v>
      </c>
      <c r="B55" s="2">
        <v>3101.25</v>
      </c>
      <c r="C55" s="2">
        <v>2940.9375</v>
      </c>
      <c r="D55" s="2">
        <v>2890.875</v>
      </c>
      <c r="E55" s="2">
        <v>3305.43</v>
      </c>
      <c r="F55" s="2">
        <v>1558.5</v>
      </c>
      <c r="G55" s="2">
        <v>603.75</v>
      </c>
      <c r="H55" s="2">
        <v>620.625</v>
      </c>
      <c r="I55" s="2">
        <v>1457.15</v>
      </c>
      <c r="J55" s="2">
        <v>131.4375</v>
      </c>
      <c r="K55" s="2">
        <v>136.86750000000001</v>
      </c>
      <c r="L55" s="2"/>
      <c r="M55" s="12">
        <f t="shared" si="24"/>
        <v>4.131241084165483E-2</v>
      </c>
      <c r="N55" s="12"/>
      <c r="O55" s="4">
        <f t="shared" si="25"/>
        <v>2.0850322017718181E-3</v>
      </c>
      <c r="P55" s="4">
        <f t="shared" si="26"/>
        <v>1.9704499458612235E-3</v>
      </c>
      <c r="Q55" s="4">
        <f t="shared" si="27"/>
        <v>1.7998112173834989E-3</v>
      </c>
      <c r="R55" s="4">
        <f t="shared" si="28"/>
        <v>2.0186519660403556E-3</v>
      </c>
      <c r="S55" s="4">
        <f t="shared" si="29"/>
        <v>8.3034436372338052E-4</v>
      </c>
      <c r="T55" s="4">
        <f t="shared" si="30"/>
        <v>3.111404145057411E-4</v>
      </c>
      <c r="U55" s="4">
        <f t="shared" si="31"/>
        <v>3.2001781046523249E-4</v>
      </c>
      <c r="V55" s="4">
        <f t="shared" si="32"/>
        <v>7.3213104841277662E-4</v>
      </c>
      <c r="W55" s="4">
        <f t="shared" si="33"/>
        <v>6.6839759457735457E-5</v>
      </c>
      <c r="X55" s="4">
        <f t="shared" si="34"/>
        <v>6.8607713484961097E-5</v>
      </c>
    </row>
    <row r="56" spans="1:24" s="8" customFormat="1" ht="26.25" customHeight="1" thickBot="1" x14ac:dyDescent="0.3">
      <c r="A56" s="6" t="s">
        <v>20</v>
      </c>
      <c r="B56" s="7">
        <v>1487387.1000000003</v>
      </c>
      <c r="C56" s="7">
        <v>1492520.7849999997</v>
      </c>
      <c r="D56" s="7">
        <v>1606210.1247500004</v>
      </c>
      <c r="E56" s="7">
        <v>1637444.2229800001</v>
      </c>
      <c r="F56" s="7">
        <v>1876932.1116499996</v>
      </c>
      <c r="G56" s="7">
        <v>1940442.2307500003</v>
      </c>
      <c r="H56" s="7">
        <v>1939345.1854999997</v>
      </c>
      <c r="I56" s="7">
        <v>1990285.7598499998</v>
      </c>
      <c r="J56" s="7">
        <v>1966456.8075400002</v>
      </c>
      <c r="K56" s="7">
        <v>1994928.7485</v>
      </c>
      <c r="L56" s="16">
        <f t="shared" ref="L56" si="35">SUM(L44:L55)</f>
        <v>0</v>
      </c>
      <c r="M56" s="13">
        <f t="shared" si="24"/>
        <v>1.4478803119819172E-2</v>
      </c>
      <c r="N56" s="12"/>
      <c r="O56" s="9">
        <f>SUM(O44:O55)</f>
        <v>1</v>
      </c>
      <c r="P56" s="9">
        <f t="shared" ref="P56:X56" si="36">SUM(P44:P55)</f>
        <v>1.0000000000000002</v>
      </c>
      <c r="Q56" s="9">
        <f t="shared" si="36"/>
        <v>0.99999999999999989</v>
      </c>
      <c r="R56" s="9">
        <f t="shared" si="36"/>
        <v>1.0000000000000002</v>
      </c>
      <c r="S56" s="9">
        <f t="shared" si="36"/>
        <v>1</v>
      </c>
      <c r="T56" s="9">
        <f t="shared" si="36"/>
        <v>0.99999999999999989</v>
      </c>
      <c r="U56" s="9">
        <f t="shared" si="36"/>
        <v>1</v>
      </c>
      <c r="V56" s="9">
        <f t="shared" si="36"/>
        <v>0.99999999999999989</v>
      </c>
      <c r="W56" s="9">
        <f t="shared" si="36"/>
        <v>1</v>
      </c>
      <c r="X56" s="9">
        <f t="shared" si="36"/>
        <v>1</v>
      </c>
    </row>
    <row r="58" spans="1:24" x14ac:dyDescent="0.25">
      <c r="A58" t="s">
        <v>2</v>
      </c>
    </row>
    <row r="60" spans="1:24" x14ac:dyDescent="0.25">
      <c r="A60" t="s">
        <v>3</v>
      </c>
    </row>
  </sheetData>
  <sortState xmlns:xlrd2="http://schemas.microsoft.com/office/spreadsheetml/2017/richdata2" ref="A25:P36">
    <sortCondition descending="1" ref="P25:P36"/>
  </sortState>
  <mergeCells count="9">
    <mergeCell ref="O4:X4"/>
    <mergeCell ref="O23:X23"/>
    <mergeCell ref="O42:X42"/>
    <mergeCell ref="A4:A5"/>
    <mergeCell ref="B4:J4"/>
    <mergeCell ref="A42:A43"/>
    <mergeCell ref="B42:J42"/>
    <mergeCell ref="A23:A24"/>
    <mergeCell ref="B23:J2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9A57A4E-F82B-4AA7-B337-C1D845BBBC8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M6:M18</xm:sqref>
        </x14:conditionalFormatting>
        <x14:conditionalFormatting xmlns:xm="http://schemas.microsoft.com/office/excel/2006/main">
          <x14:cfRule type="iconSet" priority="2" id="{02F58312-44CD-40A1-9C6B-F8739C817A3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M25:M37</xm:sqref>
        </x14:conditionalFormatting>
        <x14:conditionalFormatting xmlns:xm="http://schemas.microsoft.com/office/excel/2006/main">
          <x14:cfRule type="iconSet" priority="1" id="{293A2CBB-A2E8-42B1-B3AB-76F83245E2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M44:N56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9793-5944-4D13-9BA1-388238FE52CA}">
  <dimension ref="A1:Y45"/>
  <sheetViews>
    <sheetView showGridLines="0" topLeftCell="A28" zoomScaleNormal="100" workbookViewId="0">
      <selection activeCell="R40" sqref="R40"/>
    </sheetView>
  </sheetViews>
  <sheetFormatPr defaultRowHeight="15" x14ac:dyDescent="0.25"/>
  <cols>
    <col min="1" max="1" width="31.85546875" customWidth="1"/>
    <col min="2" max="3" width="10.5703125" bestFit="1" customWidth="1"/>
    <col min="4" max="8" width="9.5703125" bestFit="1" customWidth="1"/>
    <col min="9" max="9" width="9.5703125" customWidth="1"/>
    <col min="10" max="11" width="9.140625" customWidth="1"/>
    <col min="12" max="12" width="1.28515625" customWidth="1"/>
    <col min="13" max="13" width="11.42578125" customWidth="1"/>
    <col min="14" max="14" width="3.5703125" customWidth="1"/>
    <col min="15" max="21" width="9.28515625" bestFit="1" customWidth="1"/>
    <col min="22" max="22" width="9.28515625" customWidth="1"/>
    <col min="23" max="23" width="9.28515625" bestFit="1" customWidth="1"/>
    <col min="24" max="24" width="9.28515625" customWidth="1"/>
  </cols>
  <sheetData>
    <row r="1" spans="1:25" ht="60" customHeight="1" x14ac:dyDescent="0.3">
      <c r="C1" s="18" t="s">
        <v>19</v>
      </c>
    </row>
    <row r="4" spans="1:25" ht="15.75" thickBot="1" x14ac:dyDescent="0.3"/>
    <row r="5" spans="1:25" ht="18" customHeight="1" x14ac:dyDescent="0.25">
      <c r="A5" s="36" t="s">
        <v>0</v>
      </c>
      <c r="B5" s="38" t="s">
        <v>10</v>
      </c>
      <c r="C5" s="38"/>
      <c r="D5" s="38"/>
      <c r="E5" s="38"/>
      <c r="F5" s="38"/>
      <c r="G5" s="38"/>
      <c r="H5" s="38"/>
      <c r="I5" s="38"/>
      <c r="J5" s="38"/>
      <c r="K5" s="10"/>
      <c r="M5" s="11" t="s">
        <v>12</v>
      </c>
      <c r="O5" s="35" t="s">
        <v>11</v>
      </c>
      <c r="P5" s="35"/>
      <c r="Q5" s="35"/>
      <c r="R5" s="35"/>
      <c r="S5" s="35"/>
      <c r="T5" s="35"/>
      <c r="U5" s="35"/>
      <c r="V5" s="35"/>
      <c r="W5" s="35"/>
      <c r="X5" s="35"/>
    </row>
    <row r="6" spans="1:25" x14ac:dyDescent="0.25">
      <c r="A6" s="37"/>
      <c r="B6" s="5">
        <v>2015</v>
      </c>
      <c r="C6" s="5">
        <v>2016</v>
      </c>
      <c r="D6" s="5">
        <v>2017</v>
      </c>
      <c r="E6" s="5">
        <v>2018</v>
      </c>
      <c r="F6" s="5">
        <v>2019</v>
      </c>
      <c r="G6" s="5">
        <v>2020</v>
      </c>
      <c r="H6" s="5">
        <v>2021</v>
      </c>
      <c r="I6" s="5">
        <v>2022</v>
      </c>
      <c r="J6" s="5">
        <v>2023</v>
      </c>
      <c r="K6" s="5">
        <v>2024</v>
      </c>
      <c r="M6" s="3" t="s">
        <v>26</v>
      </c>
      <c r="O6" s="5">
        <v>2015</v>
      </c>
      <c r="P6" s="5">
        <v>2016</v>
      </c>
      <c r="Q6" s="5">
        <v>2017</v>
      </c>
      <c r="R6" s="5">
        <v>2018</v>
      </c>
      <c r="S6" s="5">
        <v>2019</v>
      </c>
      <c r="T6" s="5">
        <v>2020</v>
      </c>
      <c r="U6" s="5">
        <v>2021</v>
      </c>
      <c r="V6" s="5">
        <v>2022</v>
      </c>
      <c r="W6" s="5">
        <v>2023</v>
      </c>
      <c r="X6" s="5">
        <v>2024</v>
      </c>
    </row>
    <row r="7" spans="1:25" ht="20.100000000000001" customHeight="1" thickBot="1" x14ac:dyDescent="0.3">
      <c r="A7" s="24" t="s">
        <v>4</v>
      </c>
      <c r="B7" s="26">
        <v>1010095.0205000002</v>
      </c>
      <c r="C7" s="26">
        <v>1007626.84525</v>
      </c>
      <c r="D7" s="26">
        <v>986346.14800000028</v>
      </c>
      <c r="E7" s="26">
        <v>896430.73750000005</v>
      </c>
      <c r="F7" s="26">
        <v>916968.18050000037</v>
      </c>
      <c r="G7" s="26">
        <v>828584.9207500004</v>
      </c>
      <c r="H7" s="26">
        <v>855464.94525000034</v>
      </c>
      <c r="I7" s="26">
        <v>924604.17924999993</v>
      </c>
      <c r="J7" s="26">
        <v>886754.82550000004</v>
      </c>
      <c r="K7" s="26">
        <v>955392.42391000059</v>
      </c>
      <c r="M7" s="32">
        <f>(K7-J7)/J7</f>
        <v>7.7403129293713166E-2</v>
      </c>
      <c r="O7" s="29">
        <f>B7/B43</f>
        <v>0.34538017293206263</v>
      </c>
      <c r="P7" s="29">
        <f>C7/C43</f>
        <v>0.33283401861012113</v>
      </c>
      <c r="Q7" s="29">
        <f>D7/D43</f>
        <v>0.305506202488322</v>
      </c>
      <c r="R7" s="29">
        <f>E7/E43</f>
        <v>0.27575243240349917</v>
      </c>
      <c r="S7" s="29">
        <f>F7/F43</f>
        <v>0.26065516724923254</v>
      </c>
      <c r="T7" s="29">
        <f>G7/G43</f>
        <v>0.23045586323803424</v>
      </c>
      <c r="U7" s="29">
        <f>H7/H43</f>
        <v>0.22682552717594848</v>
      </c>
      <c r="V7" s="29">
        <f t="shared" ref="V7:W7" si="0">I7/I43</f>
        <v>0.2377674966919168</v>
      </c>
      <c r="W7" s="29">
        <f t="shared" si="0"/>
        <v>0.23314745473681378</v>
      </c>
      <c r="X7" s="29">
        <f>K7/K43</f>
        <v>0.24536907162857305</v>
      </c>
      <c r="Y7" s="4"/>
    </row>
    <row r="8" spans="1:25" ht="20.100000000000001" customHeight="1" x14ac:dyDescent="0.25">
      <c r="A8" s="19" t="s">
        <v>27</v>
      </c>
      <c r="B8" s="2">
        <v>229273.3692499999</v>
      </c>
      <c r="C8" s="2">
        <v>239015.24775000001</v>
      </c>
      <c r="D8" s="2">
        <v>219694.07424999995</v>
      </c>
      <c r="E8" s="2">
        <v>204618.34199999995</v>
      </c>
      <c r="F8" s="2">
        <v>198537.06425000005</v>
      </c>
      <c r="G8" s="2">
        <v>173211.97824999993</v>
      </c>
      <c r="H8" s="2">
        <v>201492.01150000005</v>
      </c>
      <c r="I8" s="2">
        <v>219756.24299999981</v>
      </c>
      <c r="J8" s="2">
        <v>202708.67800000001</v>
      </c>
      <c r="K8" s="2">
        <v>223418.13140999986</v>
      </c>
      <c r="M8" s="33">
        <f t="shared" ref="M8:M45" si="1">(K8-J8)/J8</f>
        <v>0.10216362522969955</v>
      </c>
      <c r="O8" s="4">
        <f>B8/B7</f>
        <v>0.22698198149369042</v>
      </c>
      <c r="P8" s="4">
        <f>C8/C7</f>
        <v>0.23720611343051154</v>
      </c>
      <c r="Q8" s="4">
        <f>D8/D7</f>
        <v>0.22273526864323487</v>
      </c>
      <c r="R8" s="4">
        <f>E8/E7</f>
        <v>0.22825895346989922</v>
      </c>
      <c r="S8" s="4">
        <f>F8/F7</f>
        <v>0.21651467136159799</v>
      </c>
      <c r="T8" s="4">
        <f>G8/G7</f>
        <v>0.20904553524002789</v>
      </c>
      <c r="U8" s="4">
        <f>H8/H7</f>
        <v>0.23553508839700754</v>
      </c>
      <c r="V8" s="4">
        <f t="shared" ref="V8:W8" si="2">I8/I7</f>
        <v>0.23767602173100369</v>
      </c>
      <c r="W8" s="4">
        <f t="shared" si="2"/>
        <v>0.22859608109344312</v>
      </c>
      <c r="X8" s="4">
        <f>K8/K7</f>
        <v>0.23384959501316516</v>
      </c>
      <c r="Y8" s="4"/>
    </row>
    <row r="9" spans="1:25" ht="20.100000000000001" customHeight="1" thickBot="1" x14ac:dyDescent="0.3">
      <c r="A9" s="19" t="s">
        <v>28</v>
      </c>
      <c r="B9" s="2">
        <v>780821.65125000034</v>
      </c>
      <c r="C9" s="2">
        <v>768611.59750000003</v>
      </c>
      <c r="D9" s="2">
        <v>766652.07375000033</v>
      </c>
      <c r="E9" s="2">
        <v>691812.3955000001</v>
      </c>
      <c r="F9" s="2">
        <v>718431.11625000031</v>
      </c>
      <c r="G9" s="2">
        <v>655372.94250000047</v>
      </c>
      <c r="H9" s="2">
        <v>653972.93375000032</v>
      </c>
      <c r="I9" s="2">
        <v>704847.93625000014</v>
      </c>
      <c r="J9" s="2">
        <v>684046.14750000008</v>
      </c>
      <c r="K9" s="2">
        <v>731974.29250000068</v>
      </c>
      <c r="M9" s="32">
        <f t="shared" si="1"/>
        <v>7.006566029962269E-2</v>
      </c>
      <c r="O9" s="4">
        <f>B9/B7</f>
        <v>0.77301801850630958</v>
      </c>
      <c r="P9" s="4">
        <f>C9/C7</f>
        <v>0.76279388656948843</v>
      </c>
      <c r="Q9" s="4">
        <f>D9/D7</f>
        <v>0.7772647313567651</v>
      </c>
      <c r="R9" s="4">
        <f>E9/E7</f>
        <v>0.77174104653010078</v>
      </c>
      <c r="S9" s="4">
        <f>F9/F7</f>
        <v>0.78348532863840203</v>
      </c>
      <c r="T9" s="4">
        <f>G9/G7</f>
        <v>0.79095446475997211</v>
      </c>
      <c r="U9" s="4">
        <f>H9/H7</f>
        <v>0.76446491160299246</v>
      </c>
      <c r="V9" s="4">
        <f t="shared" ref="V9:W9" si="3">I9/I7</f>
        <v>0.76232397826899634</v>
      </c>
      <c r="W9" s="4">
        <f t="shared" si="3"/>
        <v>0.77140391890655691</v>
      </c>
      <c r="X9" s="4">
        <f>K9/K7</f>
        <v>0.76615040498683473</v>
      </c>
      <c r="Y9" s="4"/>
    </row>
    <row r="10" spans="1:25" ht="20.100000000000001" customHeight="1" thickBot="1" x14ac:dyDescent="0.3">
      <c r="A10" s="21" t="s">
        <v>5</v>
      </c>
      <c r="B10" s="22">
        <v>619827.9612500004</v>
      </c>
      <c r="C10" s="22">
        <v>649512.30197000084</v>
      </c>
      <c r="D10" s="22">
        <v>669139.18900000071</v>
      </c>
      <c r="E10" s="22">
        <v>698891.09578000056</v>
      </c>
      <c r="F10" s="22">
        <v>730233.88650000119</v>
      </c>
      <c r="G10" s="22">
        <v>767537.05250000046</v>
      </c>
      <c r="H10" s="22">
        <v>850965.77525000111</v>
      </c>
      <c r="I10" s="22">
        <v>846353.92450000101</v>
      </c>
      <c r="J10" s="22">
        <v>851771.57350000192</v>
      </c>
      <c r="K10" s="22">
        <v>869298.31400000118</v>
      </c>
      <c r="M10" s="32">
        <f t="shared" si="1"/>
        <v>2.0576808437008983E-2</v>
      </c>
      <c r="O10" s="30">
        <f>B10/B43</f>
        <v>0.21193678228280396</v>
      </c>
      <c r="P10" s="30">
        <f>C10/C43</f>
        <v>0.21454349953106897</v>
      </c>
      <c r="Q10" s="30">
        <f>D10/D43</f>
        <v>0.20725601552965736</v>
      </c>
      <c r="R10" s="30">
        <f>E10/E43</f>
        <v>0.21498696060328035</v>
      </c>
      <c r="S10" s="30">
        <f>F10/F43</f>
        <v>0.20757452642787189</v>
      </c>
      <c r="T10" s="30">
        <f>G10/G43</f>
        <v>0.21347650623542189</v>
      </c>
      <c r="U10" s="30">
        <f>H10/H43</f>
        <v>0.22563257752585403</v>
      </c>
      <c r="V10" s="30">
        <f t="shared" ref="V10:W10" si="4">I10/I43</f>
        <v>0.21764497550398113</v>
      </c>
      <c r="W10" s="30">
        <f t="shared" si="4"/>
        <v>0.22394958411049135</v>
      </c>
      <c r="X10" s="30">
        <f>K10/K43</f>
        <v>0.22325791469177186</v>
      </c>
      <c r="Y10" s="4"/>
    </row>
    <row r="11" spans="1:25" ht="20.100000000000001" customHeight="1" x14ac:dyDescent="0.25">
      <c r="A11" s="19" t="s">
        <v>27</v>
      </c>
      <c r="B11" s="2">
        <v>565979.47875000036</v>
      </c>
      <c r="C11" s="2">
        <v>600339.13322000077</v>
      </c>
      <c r="D11" s="2">
        <v>618592.90525000077</v>
      </c>
      <c r="E11" s="2">
        <v>644061.51078000048</v>
      </c>
      <c r="F11" s="2">
        <v>676657.05025000114</v>
      </c>
      <c r="G11" s="2">
        <v>712191.76375000051</v>
      </c>
      <c r="H11" s="2">
        <v>792106.69150000112</v>
      </c>
      <c r="I11" s="2">
        <v>790632.20200000098</v>
      </c>
      <c r="J11" s="2">
        <v>789774.4285000019</v>
      </c>
      <c r="K11" s="2">
        <v>805438.09150000126</v>
      </c>
      <c r="M11" s="34">
        <f t="shared" si="1"/>
        <v>1.9833084529906786E-2</v>
      </c>
      <c r="O11" s="4">
        <f>B11/B10</f>
        <v>0.91312350221922167</v>
      </c>
      <c r="P11" s="4">
        <f>C11/C10</f>
        <v>0.92429216721399188</v>
      </c>
      <c r="Q11" s="4">
        <f>D11/D10</f>
        <v>0.92446073316145305</v>
      </c>
      <c r="R11" s="4">
        <f>E11/E10</f>
        <v>0.92154774137048168</v>
      </c>
      <c r="S11" s="4">
        <f>F11/F10</f>
        <v>0.92663058063931691</v>
      </c>
      <c r="T11" s="4">
        <f>G11/G10</f>
        <v>0.92789235572441642</v>
      </c>
      <c r="U11" s="4">
        <f>H11/H10</f>
        <v>0.93083260753617492</v>
      </c>
      <c r="V11" s="4">
        <f t="shared" ref="V11:W11" si="5">I11/I10</f>
        <v>0.9341626228850789</v>
      </c>
      <c r="W11" s="4">
        <f t="shared" si="5"/>
        <v>0.92721388347670675</v>
      </c>
      <c r="X11" s="4">
        <f>K11/K10</f>
        <v>0.92653819583963914</v>
      </c>
      <c r="Y11" s="4"/>
    </row>
    <row r="12" spans="1:25" ht="20.100000000000001" customHeight="1" thickBot="1" x14ac:dyDescent="0.3">
      <c r="A12" s="19" t="s">
        <v>28</v>
      </c>
      <c r="B12" s="2">
        <v>53848.482500000064</v>
      </c>
      <c r="C12" s="2">
        <v>49173.168750000012</v>
      </c>
      <c r="D12" s="2">
        <v>50546.283749999988</v>
      </c>
      <c r="E12" s="2">
        <v>54829.585000000028</v>
      </c>
      <c r="F12" s="2">
        <v>53576.836249999993</v>
      </c>
      <c r="G12" s="2">
        <v>55345.288749999963</v>
      </c>
      <c r="H12" s="2">
        <v>58859.083749999969</v>
      </c>
      <c r="I12" s="2">
        <v>55721.722499999982</v>
      </c>
      <c r="J12" s="2">
        <v>61997.145000000033</v>
      </c>
      <c r="K12" s="2">
        <v>63860.222499999967</v>
      </c>
      <c r="M12" s="32">
        <f t="shared" si="1"/>
        <v>3.0051020897816069E-2</v>
      </c>
      <c r="O12" s="4">
        <f>B12/B10</f>
        <v>8.6876497780778411E-2</v>
      </c>
      <c r="P12" s="4">
        <f>C12/C10</f>
        <v>7.5707832786008081E-2</v>
      </c>
      <c r="Q12" s="4">
        <f>D12/D10</f>
        <v>7.5539266838547003E-2</v>
      </c>
      <c r="R12" s="4">
        <f>E12/E10</f>
        <v>7.8452258629518268E-2</v>
      </c>
      <c r="S12" s="4">
        <f>F12/F10</f>
        <v>7.3369419360683016E-2</v>
      </c>
      <c r="T12" s="4">
        <f>G12/G10</f>
        <v>7.2107644275583596E-2</v>
      </c>
      <c r="U12" s="4">
        <f>H12/H10</f>
        <v>6.9167392463825056E-2</v>
      </c>
      <c r="V12" s="4">
        <f t="shared" ref="V12:W12" si="6">I12/I10</f>
        <v>6.5837377114921047E-2</v>
      </c>
      <c r="W12" s="4">
        <f t="shared" si="6"/>
        <v>7.2786116523293309E-2</v>
      </c>
      <c r="X12" s="4">
        <f>K12/K10</f>
        <v>7.3461804160360855E-2</v>
      </c>
      <c r="Y12" s="4"/>
    </row>
    <row r="13" spans="1:25" ht="20.100000000000001" customHeight="1" thickBot="1" x14ac:dyDescent="0.3">
      <c r="A13" s="21" t="s">
        <v>14</v>
      </c>
      <c r="B13" s="22">
        <v>405260.25818999932</v>
      </c>
      <c r="C13" s="22">
        <v>457958.78597999958</v>
      </c>
      <c r="D13" s="22">
        <v>502600.37856999954</v>
      </c>
      <c r="E13" s="22">
        <v>483743.9187499996</v>
      </c>
      <c r="F13" s="22">
        <v>470881.24714999925</v>
      </c>
      <c r="G13" s="22">
        <v>480216.51959999965</v>
      </c>
      <c r="H13" s="22">
        <v>520449.82414999924</v>
      </c>
      <c r="I13" s="22">
        <v>554076.43359999964</v>
      </c>
      <c r="J13" s="22">
        <v>522584.58479999902</v>
      </c>
      <c r="K13" s="22">
        <v>548792.65220000024</v>
      </c>
      <c r="M13" s="32">
        <f t="shared" si="1"/>
        <v>5.0150862008360698E-2</v>
      </c>
      <c r="O13" s="30">
        <f>B13/B43</f>
        <v>0.13856999115476215</v>
      </c>
      <c r="P13" s="30">
        <f>C13/C43</f>
        <v>0.15127054604992984</v>
      </c>
      <c r="Q13" s="30">
        <f>D13/D43</f>
        <v>0.15567307008544581</v>
      </c>
      <c r="R13" s="30">
        <f>E13/E43</f>
        <v>0.14880520789339069</v>
      </c>
      <c r="S13" s="30">
        <f>F13/F43</f>
        <v>0.13385156959697819</v>
      </c>
      <c r="T13" s="30">
        <f>G13/G43</f>
        <v>0.13356351267581557</v>
      </c>
      <c r="U13" s="30">
        <f>H13/H43</f>
        <v>0.13799666063108412</v>
      </c>
      <c r="V13" s="30">
        <f t="shared" ref="V13:W13" si="7">I13/I43</f>
        <v>0.14248406999405955</v>
      </c>
      <c r="W13" s="30">
        <f t="shared" si="7"/>
        <v>0.13739904461429331</v>
      </c>
      <c r="X13" s="30">
        <f>K13/K43</f>
        <v>0.14094390976621488</v>
      </c>
      <c r="Y13" s="4"/>
    </row>
    <row r="14" spans="1:25" ht="20.100000000000001" customHeight="1" x14ac:dyDescent="0.25">
      <c r="A14" s="19" t="s">
        <v>27</v>
      </c>
      <c r="B14" s="2">
        <v>405260.25818999932</v>
      </c>
      <c r="C14" s="2">
        <v>457958.78597999958</v>
      </c>
      <c r="D14" s="2">
        <v>502600.37856999954</v>
      </c>
      <c r="E14" s="2">
        <v>481375.81374999962</v>
      </c>
      <c r="F14" s="2">
        <v>457775.96464999922</v>
      </c>
      <c r="G14" s="2">
        <v>464378.36709999962</v>
      </c>
      <c r="H14" s="2">
        <v>507210.43414999923</v>
      </c>
      <c r="I14" s="2">
        <v>539574.6860999997</v>
      </c>
      <c r="J14" s="2">
        <v>515669.46479999903</v>
      </c>
      <c r="K14" s="2">
        <v>539781.07970000023</v>
      </c>
      <c r="M14" s="34">
        <f t="shared" si="1"/>
        <v>4.6757887650673347E-2</v>
      </c>
      <c r="O14" s="4">
        <f>B14/B13</f>
        <v>1</v>
      </c>
      <c r="P14" s="4">
        <f>C14/C13</f>
        <v>1</v>
      </c>
      <c r="Q14" s="4">
        <f>D14/D13</f>
        <v>1</v>
      </c>
      <c r="R14" s="4">
        <f>E14/E13</f>
        <v>0.99510463096648494</v>
      </c>
      <c r="S14" s="4">
        <f>F14/F13</f>
        <v>0.9721686039116666</v>
      </c>
      <c r="T14" s="4">
        <f>G14/G13</f>
        <v>0.96701872623375695</v>
      </c>
      <c r="U14" s="4">
        <f>H14/H13</f>
        <v>0.97456163997821954</v>
      </c>
      <c r="V14" s="4">
        <f t="shared" ref="V14:W14" si="8">I14/I13</f>
        <v>0.97382717145037601</v>
      </c>
      <c r="W14" s="4">
        <f t="shared" si="8"/>
        <v>0.986767462720611</v>
      </c>
      <c r="X14" s="4">
        <f>K14/K13</f>
        <v>0.98357927631888942</v>
      </c>
      <c r="Y14" s="4"/>
    </row>
    <row r="15" spans="1:25" ht="20.100000000000001" customHeight="1" thickBot="1" x14ac:dyDescent="0.3">
      <c r="A15" s="19" t="s">
        <v>28</v>
      </c>
      <c r="B15" s="2"/>
      <c r="C15" s="2"/>
      <c r="D15" s="2"/>
      <c r="E15" s="2">
        <v>2368.105</v>
      </c>
      <c r="F15" s="2">
        <v>13105.282500000001</v>
      </c>
      <c r="G15" s="2">
        <v>15838.152500000002</v>
      </c>
      <c r="H15" s="2">
        <v>13239.390000000001</v>
      </c>
      <c r="I15" s="2">
        <v>14501.747499999998</v>
      </c>
      <c r="J15" s="2">
        <v>6915.12</v>
      </c>
      <c r="K15" s="2">
        <v>9011.5725000000002</v>
      </c>
      <c r="M15" s="32">
        <f t="shared" si="1"/>
        <v>0.30316935931697503</v>
      </c>
      <c r="O15" s="4">
        <f>B15/B13</f>
        <v>0</v>
      </c>
      <c r="P15" s="4">
        <f>C15/C13</f>
        <v>0</v>
      </c>
      <c r="Q15" s="4">
        <f>D15/D13</f>
        <v>0</v>
      </c>
      <c r="R15" s="4">
        <f>E15/E13</f>
        <v>4.8953690335151153E-3</v>
      </c>
      <c r="S15" s="4">
        <f>F15/F13</f>
        <v>2.7831396088333314E-2</v>
      </c>
      <c r="T15" s="4">
        <f>G15/G13</f>
        <v>3.2981273766243033E-2</v>
      </c>
      <c r="U15" s="4">
        <f>H15/H13</f>
        <v>2.5438360021780442E-2</v>
      </c>
      <c r="V15" s="4">
        <f t="shared" ref="V15:W15" si="9">I15/I13</f>
        <v>2.6172828549624147E-2</v>
      </c>
      <c r="W15" s="4">
        <f t="shared" si="9"/>
        <v>1.3232537279388982E-2</v>
      </c>
      <c r="X15" s="4">
        <f>K15/K13</f>
        <v>1.6420723681110534E-2</v>
      </c>
      <c r="Y15" s="4"/>
    </row>
    <row r="16" spans="1:25" ht="20.100000000000001" customHeight="1" thickBot="1" x14ac:dyDescent="0.3">
      <c r="A16" s="21" t="s">
        <v>6</v>
      </c>
      <c r="B16" s="22">
        <v>238778.14984999999</v>
      </c>
      <c r="C16" s="22">
        <v>269555.9694</v>
      </c>
      <c r="D16" s="22">
        <v>303947.71200000012</v>
      </c>
      <c r="E16" s="22">
        <v>357816.39305000007</v>
      </c>
      <c r="F16" s="22">
        <v>417672.12750000006</v>
      </c>
      <c r="G16" s="22">
        <v>489341.96580000001</v>
      </c>
      <c r="H16" s="22">
        <v>466693.06900000002</v>
      </c>
      <c r="I16" s="22">
        <v>506801.1057999999</v>
      </c>
      <c r="J16" s="22">
        <v>490988.22283999971</v>
      </c>
      <c r="K16" s="22">
        <v>517515.0523499999</v>
      </c>
      <c r="M16" s="23">
        <f t="shared" si="1"/>
        <v>5.4027425253832591E-2</v>
      </c>
      <c r="O16" s="30">
        <f>B16/B43</f>
        <v>8.1645030431660215E-2</v>
      </c>
      <c r="P16" s="30">
        <f>C16/C43</f>
        <v>8.9038315085272726E-2</v>
      </c>
      <c r="Q16" s="30">
        <f>D16/D43</f>
        <v>9.4143330347485857E-2</v>
      </c>
      <c r="R16" s="30">
        <f>E16/E43</f>
        <v>0.11006844880459493</v>
      </c>
      <c r="S16" s="30">
        <f>F16/F43</f>
        <v>0.11872647335427934</v>
      </c>
      <c r="T16" s="30">
        <f>G16/G43</f>
        <v>0.13610158997940655</v>
      </c>
      <c r="U16" s="30">
        <f>H16/H43</f>
        <v>0.12374312003439308</v>
      </c>
      <c r="V16" s="30">
        <f t="shared" ref="V16:W16" si="10">I16/I43</f>
        <v>0.13032693659735181</v>
      </c>
      <c r="W16" s="30">
        <f t="shared" si="10"/>
        <v>0.12909166228258373</v>
      </c>
      <c r="X16" s="30">
        <f>K16/K43</f>
        <v>0.13291102668498214</v>
      </c>
      <c r="Y16" s="4"/>
    </row>
    <row r="17" spans="1:25" ht="20.100000000000001" customHeight="1" x14ac:dyDescent="0.25">
      <c r="A17" s="19" t="s">
        <v>27</v>
      </c>
      <c r="B17" s="2">
        <v>9594.0986000000012</v>
      </c>
      <c r="C17" s="2">
        <v>8784.5043999999998</v>
      </c>
      <c r="D17" s="2">
        <v>11323.349500000002</v>
      </c>
      <c r="E17" s="2">
        <v>10760.371800000003</v>
      </c>
      <c r="F17" s="2">
        <v>9251.5370000000003</v>
      </c>
      <c r="G17" s="2">
        <v>11518.4558</v>
      </c>
      <c r="H17" s="2">
        <v>14294.71775</v>
      </c>
      <c r="I17" s="2">
        <v>13577.3395</v>
      </c>
      <c r="J17" s="2">
        <v>13731.445600000001</v>
      </c>
      <c r="K17" s="2">
        <v>12695.091100000001</v>
      </c>
      <c r="M17" s="34">
        <f t="shared" si="1"/>
        <v>-7.5473080561889228E-2</v>
      </c>
      <c r="O17" s="4">
        <f>B17/B16</f>
        <v>4.0179968753535432E-2</v>
      </c>
      <c r="P17" s="4">
        <f>C17/C16</f>
        <v>3.2588795638817711E-2</v>
      </c>
      <c r="Q17" s="4">
        <f>D17/D16</f>
        <v>3.7254267931452624E-2</v>
      </c>
      <c r="R17" s="4">
        <f>E17/E16</f>
        <v>3.0072327621100313E-2</v>
      </c>
      <c r="S17" s="4">
        <f>F17/F16</f>
        <v>2.2150237927954623E-2</v>
      </c>
      <c r="T17" s="4">
        <f>G17/G16</f>
        <v>2.3538663358187703E-2</v>
      </c>
      <c r="U17" s="4">
        <f>H17/H16</f>
        <v>3.062980511073328E-2</v>
      </c>
      <c r="V17" s="4">
        <f t="shared" ref="V17:W17" si="11">I17/I16</f>
        <v>2.6790272050744218E-2</v>
      </c>
      <c r="W17" s="4">
        <f t="shared" si="11"/>
        <v>2.7966955135041442E-2</v>
      </c>
      <c r="X17" s="4">
        <f>K17/K16</f>
        <v>2.4530863483781726E-2</v>
      </c>
      <c r="Y17" s="4"/>
    </row>
    <row r="18" spans="1:25" ht="20.100000000000001" customHeight="1" thickBot="1" x14ac:dyDescent="0.3">
      <c r="A18" s="19" t="s">
        <v>28</v>
      </c>
      <c r="B18" s="2">
        <v>229184.05124999999</v>
      </c>
      <c r="C18" s="2">
        <v>260771.46500000003</v>
      </c>
      <c r="D18" s="2">
        <v>292624.3625000001</v>
      </c>
      <c r="E18" s="2">
        <v>347056.02125000005</v>
      </c>
      <c r="F18" s="2">
        <v>408420.59050000005</v>
      </c>
      <c r="G18" s="2">
        <v>477823.51</v>
      </c>
      <c r="H18" s="2">
        <v>452398.35125000001</v>
      </c>
      <c r="I18" s="2">
        <v>493223.7662999999</v>
      </c>
      <c r="J18" s="2">
        <v>477256.77723999973</v>
      </c>
      <c r="K18" s="2">
        <v>504819.96124999988</v>
      </c>
      <c r="M18" s="32">
        <f t="shared" si="1"/>
        <v>5.7753363230166034E-2</v>
      </c>
      <c r="O18" s="4">
        <f>B18/B16</f>
        <v>0.95982003124646453</v>
      </c>
      <c r="P18" s="4">
        <f>C18/C16</f>
        <v>0.96741120436118233</v>
      </c>
      <c r="Q18" s="4">
        <f>D18/D16</f>
        <v>0.9627457320685473</v>
      </c>
      <c r="R18" s="4">
        <f>E18/E16</f>
        <v>0.96992767237889965</v>
      </c>
      <c r="S18" s="4">
        <f>F18/F16</f>
        <v>0.97784976207204533</v>
      </c>
      <c r="T18" s="4">
        <f>G18/G16</f>
        <v>0.97646133664181234</v>
      </c>
      <c r="U18" s="4">
        <f>H18/H16</f>
        <v>0.96937019488926668</v>
      </c>
      <c r="V18" s="4">
        <f t="shared" ref="V18:W18" si="12">I18/I16</f>
        <v>0.97320972794925575</v>
      </c>
      <c r="W18" s="4">
        <f t="shared" si="12"/>
        <v>0.97203304486495856</v>
      </c>
      <c r="X18" s="4">
        <f>K18/K16</f>
        <v>0.97546913651621825</v>
      </c>
      <c r="Y18" s="4"/>
    </row>
    <row r="19" spans="1:25" s="8" customFormat="1" ht="20.100000000000001" customHeight="1" thickBot="1" x14ac:dyDescent="0.3">
      <c r="A19" s="21" t="s">
        <v>15</v>
      </c>
      <c r="B19" s="22">
        <v>303600.14329999988</v>
      </c>
      <c r="C19" s="22">
        <v>292491.40519999992</v>
      </c>
      <c r="D19" s="22">
        <v>342931.12250000006</v>
      </c>
      <c r="E19" s="22">
        <v>362200.13205000001</v>
      </c>
      <c r="F19" s="22">
        <v>410672.25624999992</v>
      </c>
      <c r="G19" s="22">
        <v>424629.80850000004</v>
      </c>
      <c r="H19" s="22">
        <v>448691.3869499999</v>
      </c>
      <c r="I19" s="22">
        <v>446674.25874999986</v>
      </c>
      <c r="J19" s="22">
        <v>452565.97424999997</v>
      </c>
      <c r="K19" s="22">
        <v>442295.41375000001</v>
      </c>
      <c r="L19"/>
      <c r="M19" s="32">
        <f t="shared" si="1"/>
        <v>-2.269406248894542E-2</v>
      </c>
      <c r="N19"/>
      <c r="O19" s="25">
        <f>B19/B43</f>
        <v>0.10380951085497697</v>
      </c>
      <c r="P19" s="25">
        <f>C19/C43</f>
        <v>9.6614228035462574E-2</v>
      </c>
      <c r="Q19" s="25">
        <f>D19/D43</f>
        <v>0.1062178679994526</v>
      </c>
      <c r="R19" s="25">
        <f>E19/E43</f>
        <v>0.11141693747382919</v>
      </c>
      <c r="S19" s="25">
        <f>F19/F43</f>
        <v>0.11673670680600391</v>
      </c>
      <c r="T19" s="25">
        <f>G19/G43</f>
        <v>0.11810307745631109</v>
      </c>
      <c r="U19" s="25">
        <f>H19/H43</f>
        <v>0.11896999514632206</v>
      </c>
      <c r="V19" s="25">
        <f t="shared" ref="V19:W19" si="13">I19/I43</f>
        <v>0.11486495813360233</v>
      </c>
      <c r="W19" s="25">
        <f t="shared" si="13"/>
        <v>0.11898960339728525</v>
      </c>
      <c r="X19" s="25">
        <f>K19/K43</f>
        <v>0.11359271053591312</v>
      </c>
      <c r="Y19" s="20"/>
    </row>
    <row r="20" spans="1:25" ht="20.100000000000001" customHeight="1" x14ac:dyDescent="0.25">
      <c r="A20" s="19" t="s">
        <v>27</v>
      </c>
      <c r="B20" s="2">
        <v>52163.405799999986</v>
      </c>
      <c r="C20" s="2">
        <v>44955.097700000006</v>
      </c>
      <c r="D20" s="2">
        <v>53325.956249999996</v>
      </c>
      <c r="E20" s="2">
        <v>53540.479550000018</v>
      </c>
      <c r="F20" s="2">
        <v>60846.037499999999</v>
      </c>
      <c r="G20" s="2">
        <v>64476.291000000005</v>
      </c>
      <c r="H20" s="2">
        <v>62377.235699999997</v>
      </c>
      <c r="I20" s="2">
        <v>60370.195</v>
      </c>
      <c r="J20" s="2">
        <v>62467.790499999996</v>
      </c>
      <c r="K20" s="2">
        <v>64225.21</v>
      </c>
      <c r="M20" s="34">
        <f t="shared" si="1"/>
        <v>2.8133210506300903E-2</v>
      </c>
      <c r="O20" s="4">
        <f>B20/B19</f>
        <v>0.17181614354000868</v>
      </c>
      <c r="P20" s="4">
        <f>C20/C19</f>
        <v>0.15369715793618136</v>
      </c>
      <c r="Q20" s="4">
        <f>D20/D19</f>
        <v>0.15550048610708989</v>
      </c>
      <c r="R20" s="4">
        <f>E20/E19</f>
        <v>0.14782015469450191</v>
      </c>
      <c r="S20" s="4">
        <f>F20/F19</f>
        <v>0.14816203572066847</v>
      </c>
      <c r="T20" s="4">
        <f>G20/G19</f>
        <v>0.15184117956240936</v>
      </c>
      <c r="U20" s="4">
        <f>H20/H19</f>
        <v>0.13902035455597242</v>
      </c>
      <c r="V20" s="4">
        <f t="shared" ref="V20:W20" si="14">I20/I19</f>
        <v>0.13515485573075911</v>
      </c>
      <c r="W20" s="4">
        <f t="shared" si="14"/>
        <v>0.13803024101297645</v>
      </c>
      <c r="X20" s="4">
        <f>K20/K19</f>
        <v>0.14520885363803979</v>
      </c>
      <c r="Y20" s="4"/>
    </row>
    <row r="21" spans="1:25" ht="20.100000000000001" customHeight="1" thickBot="1" x14ac:dyDescent="0.3">
      <c r="A21" s="19" t="s">
        <v>28</v>
      </c>
      <c r="B21" s="2">
        <v>251436.7374999999</v>
      </c>
      <c r="C21" s="2">
        <v>247536.30749999994</v>
      </c>
      <c r="D21" s="2">
        <v>289605.16625000007</v>
      </c>
      <c r="E21" s="2">
        <v>308659.65250000003</v>
      </c>
      <c r="F21" s="2">
        <v>349826.21874999994</v>
      </c>
      <c r="G21" s="2">
        <v>360153.51750000002</v>
      </c>
      <c r="H21" s="2">
        <v>386314.15124999988</v>
      </c>
      <c r="I21" s="2">
        <v>386304.06374999986</v>
      </c>
      <c r="J21" s="2">
        <v>390098.18374999997</v>
      </c>
      <c r="K21" s="2">
        <v>378070.20374999999</v>
      </c>
      <c r="M21" s="32">
        <f t="shared" si="1"/>
        <v>-3.0833211999029161E-2</v>
      </c>
      <c r="O21" s="4">
        <f>B21/B19</f>
        <v>0.82818385645999137</v>
      </c>
      <c r="P21" s="4">
        <f>C21/C19</f>
        <v>0.84630284206381867</v>
      </c>
      <c r="Q21" s="4">
        <f>D21/D19</f>
        <v>0.84449951389291011</v>
      </c>
      <c r="R21" s="4">
        <f>E21/E19</f>
        <v>0.85217984530549817</v>
      </c>
      <c r="S21" s="4">
        <f>F21/F19</f>
        <v>0.85183796427933156</v>
      </c>
      <c r="T21" s="4">
        <f>G21/G19</f>
        <v>0.84815882043759061</v>
      </c>
      <c r="U21" s="4">
        <f>H21/H19</f>
        <v>0.8609796454440275</v>
      </c>
      <c r="V21" s="4">
        <f t="shared" ref="V21:W21" si="15">I21/I19</f>
        <v>0.86484514426924086</v>
      </c>
      <c r="W21" s="4">
        <f t="shared" si="15"/>
        <v>0.86196975898702355</v>
      </c>
      <c r="X21" s="4">
        <f>K21/K19</f>
        <v>0.85479114636196019</v>
      </c>
      <c r="Y21" s="4"/>
    </row>
    <row r="22" spans="1:25" ht="20.100000000000001" customHeight="1" thickBot="1" x14ac:dyDescent="0.3">
      <c r="A22" s="21" t="s">
        <v>7</v>
      </c>
      <c r="B22" s="22">
        <v>113987.75750000001</v>
      </c>
      <c r="C22" s="22">
        <v>118399.43874999997</v>
      </c>
      <c r="D22" s="22">
        <v>132431.39249999996</v>
      </c>
      <c r="E22" s="22">
        <v>140348.89997999999</v>
      </c>
      <c r="F22" s="22">
        <v>255612.86340000003</v>
      </c>
      <c r="G22" s="22">
        <v>330462.52700000012</v>
      </c>
      <c r="H22" s="22">
        <v>342414.33990000008</v>
      </c>
      <c r="I22" s="22">
        <v>302973.75030000001</v>
      </c>
      <c r="J22" s="22">
        <v>326291.0492999999</v>
      </c>
      <c r="K22" s="22">
        <v>285100.8422999999</v>
      </c>
      <c r="M22" s="32">
        <f t="shared" si="1"/>
        <v>-0.12623762462490573</v>
      </c>
      <c r="O22" s="30">
        <f>B22/B43</f>
        <v>3.8975651397628104E-2</v>
      </c>
      <c r="P22" s="30">
        <f>C22/C43</f>
        <v>3.9109082083425555E-2</v>
      </c>
      <c r="Q22" s="30">
        <f>D22/D43</f>
        <v>4.1018674726872276E-2</v>
      </c>
      <c r="R22" s="30">
        <f>E22/E43</f>
        <v>4.3172940123151912E-2</v>
      </c>
      <c r="S22" s="30">
        <f>F22/F43</f>
        <v>7.2659897123422829E-2</v>
      </c>
      <c r="T22" s="30">
        <f>G22/G43</f>
        <v>9.1912156521836139E-2</v>
      </c>
      <c r="U22" s="30">
        <f>H22/H43</f>
        <v>9.0790760733888629E-2</v>
      </c>
      <c r="V22" s="30">
        <f t="shared" ref="V22:W22" si="16">I22/I43</f>
        <v>7.7911512611403638E-2</v>
      </c>
      <c r="W22" s="30">
        <f t="shared" si="16"/>
        <v>8.5789132982506899E-2</v>
      </c>
      <c r="X22" s="30">
        <f>K22/K43</f>
        <v>7.3221146876359403E-2</v>
      </c>
      <c r="Y22" s="4"/>
    </row>
    <row r="23" spans="1:25" ht="20.100000000000001" customHeight="1" x14ac:dyDescent="0.25">
      <c r="A23" s="19" t="s">
        <v>27</v>
      </c>
      <c r="B23" s="2">
        <v>11321.52</v>
      </c>
      <c r="C23" s="2">
        <v>14030.255000000005</v>
      </c>
      <c r="D23" s="2">
        <v>15756.895</v>
      </c>
      <c r="E23" s="2">
        <v>19907.642500000002</v>
      </c>
      <c r="F23" s="2">
        <v>29096.216</v>
      </c>
      <c r="G23" s="2">
        <v>30695.730000000007</v>
      </c>
      <c r="H23" s="2">
        <v>29200.09789999999</v>
      </c>
      <c r="I23" s="2">
        <v>33302.558500000006</v>
      </c>
      <c r="J23" s="2">
        <v>32197.684000000005</v>
      </c>
      <c r="K23" s="2">
        <v>30955.433799999995</v>
      </c>
      <c r="M23" s="34">
        <f t="shared" si="1"/>
        <v>-3.8581973784201661E-2</v>
      </c>
      <c r="O23" s="4">
        <f>B23/B22</f>
        <v>9.9322245198130155E-2</v>
      </c>
      <c r="P23" s="4">
        <f>C23/C22</f>
        <v>0.11849933705872409</v>
      </c>
      <c r="Q23" s="4">
        <f>D23/D22</f>
        <v>0.11898157002313485</v>
      </c>
      <c r="R23" s="4">
        <f>E23/E22</f>
        <v>0.14184395105937334</v>
      </c>
      <c r="S23" s="4">
        <f>F23/F22</f>
        <v>0.11382923227329254</v>
      </c>
      <c r="T23" s="4">
        <f>G23/G22</f>
        <v>9.2887173255804575E-2</v>
      </c>
      <c r="U23" s="4">
        <f>H23/H22</f>
        <v>8.5277088303392007E-2</v>
      </c>
      <c r="V23" s="4">
        <f t="shared" ref="V23:W23" si="17">I23/I22</f>
        <v>0.10991895656644947</v>
      </c>
      <c r="W23" s="4">
        <f t="shared" si="17"/>
        <v>9.8677803357077917E-2</v>
      </c>
      <c r="X23" s="4">
        <f>K23/K22</f>
        <v>0.10857713905814022</v>
      </c>
      <c r="Y23" s="4"/>
    </row>
    <row r="24" spans="1:25" ht="20.100000000000001" customHeight="1" thickBot="1" x14ac:dyDescent="0.3">
      <c r="A24" s="19" t="s">
        <v>28</v>
      </c>
      <c r="B24" s="2">
        <v>102666.2375</v>
      </c>
      <c r="C24" s="2">
        <v>104369.18374999997</v>
      </c>
      <c r="D24" s="2">
        <v>116674.49749999997</v>
      </c>
      <c r="E24" s="2">
        <v>120441.25747999999</v>
      </c>
      <c r="F24" s="2">
        <v>226516.64740000005</v>
      </c>
      <c r="G24" s="2">
        <v>299766.79700000014</v>
      </c>
      <c r="H24" s="2">
        <v>313214.24200000009</v>
      </c>
      <c r="I24" s="2">
        <v>269671.19180000003</v>
      </c>
      <c r="J24" s="2">
        <v>294093.36529999989</v>
      </c>
      <c r="K24" s="2">
        <v>254145.40849999993</v>
      </c>
      <c r="M24" s="32">
        <f t="shared" si="1"/>
        <v>-0.13583426732272486</v>
      </c>
      <c r="O24" s="4">
        <f>B24/B22</f>
        <v>0.90067775480186985</v>
      </c>
      <c r="P24" s="4">
        <f>C24/C22</f>
        <v>0.88150066294127594</v>
      </c>
      <c r="Q24" s="4">
        <f>D24/D22</f>
        <v>0.88101842997686519</v>
      </c>
      <c r="R24" s="4">
        <f>E24/E22</f>
        <v>0.85815604894062669</v>
      </c>
      <c r="S24" s="4">
        <f>F24/F22</f>
        <v>0.88617076772670755</v>
      </c>
      <c r="T24" s="4">
        <f>G24/G22</f>
        <v>0.90711282674419547</v>
      </c>
      <c r="U24" s="4">
        <f>H24/H22</f>
        <v>0.91472291169660802</v>
      </c>
      <c r="V24" s="4">
        <f t="shared" ref="V24:W24" si="18">I24/I22</f>
        <v>0.89008104343355066</v>
      </c>
      <c r="W24" s="4">
        <f t="shared" si="18"/>
        <v>0.90132219664292212</v>
      </c>
      <c r="X24" s="4">
        <f>K24/K22</f>
        <v>0.89142286094185985</v>
      </c>
      <c r="Y24" s="4"/>
    </row>
    <row r="25" spans="1:25" ht="20.100000000000001" customHeight="1" thickBot="1" x14ac:dyDescent="0.3">
      <c r="A25" s="21" t="s">
        <v>13</v>
      </c>
      <c r="B25" s="22">
        <v>132920.42324999999</v>
      </c>
      <c r="C25" s="22">
        <v>134954.13849999997</v>
      </c>
      <c r="D25" s="22">
        <v>178090.93759000002</v>
      </c>
      <c r="E25" s="22">
        <v>184554.6087499999</v>
      </c>
      <c r="F25" s="22">
        <v>182278.94625000004</v>
      </c>
      <c r="G25" s="22">
        <v>173307.7825</v>
      </c>
      <c r="H25" s="22">
        <v>174547.67225</v>
      </c>
      <c r="I25" s="22">
        <v>169631.59149999992</v>
      </c>
      <c r="J25" s="22">
        <v>155380.98499999996</v>
      </c>
      <c r="K25" s="22">
        <v>149913.51249999998</v>
      </c>
      <c r="M25" s="32">
        <f t="shared" si="1"/>
        <v>-3.5187526324408198E-2</v>
      </c>
      <c r="O25" s="30">
        <f>B25/B43</f>
        <v>4.5449267481353695E-2</v>
      </c>
      <c r="P25" s="30">
        <f>C25/C43</f>
        <v>4.4577343742640683E-2</v>
      </c>
      <c r="Q25" s="30">
        <f>D25/D43</f>
        <v>5.5161046810014651E-2</v>
      </c>
      <c r="R25" s="30">
        <f>E25/E43</f>
        <v>5.6771125916561485E-2</v>
      </c>
      <c r="S25" s="30">
        <f>F25/F43</f>
        <v>5.1814174396870048E-2</v>
      </c>
      <c r="T25" s="30">
        <f>G25/G43</f>
        <v>4.8202415493821871E-2</v>
      </c>
      <c r="U25" s="30">
        <f>H25/H43</f>
        <v>4.6281110634954922E-2</v>
      </c>
      <c r="V25" s="30">
        <f t="shared" ref="V25:W25" si="19">I25/I43</f>
        <v>4.3621778676727542E-2</v>
      </c>
      <c r="W25" s="30">
        <f t="shared" si="19"/>
        <v>4.0853097299834232E-2</v>
      </c>
      <c r="X25" s="30">
        <f>K25/K43</f>
        <v>3.8501602552134744E-2</v>
      </c>
      <c r="Y25" s="4"/>
    </row>
    <row r="26" spans="1:25" ht="20.100000000000001" customHeight="1" x14ac:dyDescent="0.25">
      <c r="A26" s="19" t="s">
        <v>27</v>
      </c>
      <c r="B26" s="2">
        <v>106495.26574999999</v>
      </c>
      <c r="C26" s="2">
        <v>117451.64349999998</v>
      </c>
      <c r="D26" s="2">
        <v>136946.23759</v>
      </c>
      <c r="E26" s="2">
        <v>131369.28249999988</v>
      </c>
      <c r="F26" s="2">
        <v>138241.78125000003</v>
      </c>
      <c r="G26" s="2">
        <v>137261.10250000001</v>
      </c>
      <c r="H26" s="2">
        <v>147523.21225000001</v>
      </c>
      <c r="I26" s="2">
        <v>146950.5414999999</v>
      </c>
      <c r="J26" s="2">
        <v>137943.69499999995</v>
      </c>
      <c r="K26" s="2">
        <v>132505.18999999997</v>
      </c>
      <c r="M26" s="34">
        <f t="shared" si="1"/>
        <v>-3.942554242874223E-2</v>
      </c>
      <c r="O26" s="4">
        <f>B26/B25</f>
        <v>0.80119565636426748</v>
      </c>
      <c r="P26" s="4">
        <f>C26/C25</f>
        <v>0.870307830537557</v>
      </c>
      <c r="Q26" s="4">
        <f>D26/D25</f>
        <v>0.76896803084543741</v>
      </c>
      <c r="R26" s="4">
        <f>E26/E25</f>
        <v>0.71181794586313718</v>
      </c>
      <c r="S26" s="4">
        <f>F26/F25</f>
        <v>0.75840783641791543</v>
      </c>
      <c r="T26" s="4">
        <f>G26/G25</f>
        <v>0.79200772475408021</v>
      </c>
      <c r="U26" s="4">
        <f>H26/H25</f>
        <v>0.84517433173618284</v>
      </c>
      <c r="V26" s="4">
        <f t="shared" ref="V26:W26" si="20">I26/I25</f>
        <v>0.86629229968640586</v>
      </c>
      <c r="W26" s="4">
        <f t="shared" si="20"/>
        <v>0.88777719487361972</v>
      </c>
      <c r="X26" s="4">
        <f>K26/K25</f>
        <v>0.88387756240452298</v>
      </c>
      <c r="Y26" s="4"/>
    </row>
    <row r="27" spans="1:25" ht="20.100000000000001" customHeight="1" thickBot="1" x14ac:dyDescent="0.3">
      <c r="A27" s="19" t="s">
        <v>28</v>
      </c>
      <c r="B27" s="2">
        <v>26425.157499999994</v>
      </c>
      <c r="C27" s="2">
        <v>17502.494999999999</v>
      </c>
      <c r="D27" s="2">
        <v>41144.700000000012</v>
      </c>
      <c r="E27" s="2">
        <v>53185.326249999998</v>
      </c>
      <c r="F27" s="2">
        <v>44037.165000000001</v>
      </c>
      <c r="G27" s="2">
        <v>36046.68</v>
      </c>
      <c r="H27" s="2">
        <v>27024.46</v>
      </c>
      <c r="I27" s="2">
        <v>22681.050000000007</v>
      </c>
      <c r="J27" s="2">
        <v>17437.29</v>
      </c>
      <c r="K27" s="2">
        <v>17408.322499999998</v>
      </c>
      <c r="M27" s="32">
        <f t="shared" si="1"/>
        <v>-1.6612386443078295E-3</v>
      </c>
      <c r="O27" s="4">
        <f>B27/B25</f>
        <v>0.19880434363573241</v>
      </c>
      <c r="P27" s="4">
        <f>C27/C25</f>
        <v>0.129692169462443</v>
      </c>
      <c r="Q27" s="4">
        <f>D27/D25</f>
        <v>0.23103196915456256</v>
      </c>
      <c r="R27" s="4">
        <f>E27/E25</f>
        <v>0.28818205413686276</v>
      </c>
      <c r="S27" s="4">
        <f>F27/F25</f>
        <v>0.24159216358208452</v>
      </c>
      <c r="T27" s="4">
        <f>G27/G25</f>
        <v>0.20799227524591979</v>
      </c>
      <c r="U27" s="4">
        <f>H27/H25</f>
        <v>0.15482566826381725</v>
      </c>
      <c r="V27" s="4">
        <f t="shared" ref="V27:W27" si="21">I27/I25</f>
        <v>0.13370770031359411</v>
      </c>
      <c r="W27" s="4">
        <f t="shared" si="21"/>
        <v>0.11222280512638021</v>
      </c>
      <c r="X27" s="4">
        <f>K27/K25</f>
        <v>0.11612243759547693</v>
      </c>
      <c r="Y27" s="4"/>
    </row>
    <row r="28" spans="1:25" ht="20.100000000000001" customHeight="1" thickBot="1" x14ac:dyDescent="0.3">
      <c r="A28" s="21" t="s">
        <v>8</v>
      </c>
      <c r="B28" s="22">
        <v>47243.371249999997</v>
      </c>
      <c r="C28" s="22">
        <v>43464.964999999997</v>
      </c>
      <c r="D28" s="22">
        <v>52391.232250000001</v>
      </c>
      <c r="E28" s="22">
        <v>56473.706250000003</v>
      </c>
      <c r="F28" s="22">
        <v>71248.173750000016</v>
      </c>
      <c r="G28" s="22">
        <v>44756.30750000001</v>
      </c>
      <c r="H28" s="22">
        <v>47226.639750000002</v>
      </c>
      <c r="I28" s="22">
        <v>50929.914250000002</v>
      </c>
      <c r="J28" s="22">
        <v>46186.326249999991</v>
      </c>
      <c r="K28" s="22">
        <v>47429.064999999988</v>
      </c>
      <c r="M28" s="32">
        <f t="shared" si="1"/>
        <v>2.6907070791325323E-2</v>
      </c>
      <c r="O28" s="30">
        <f>B28/B43</f>
        <v>1.6153850282463234E-2</v>
      </c>
      <c r="P28" s="30">
        <f>C28/C43</f>
        <v>1.4357119441482311E-2</v>
      </c>
      <c r="Q28" s="30">
        <f>D28/D43</f>
        <v>1.6227413105263325E-2</v>
      </c>
      <c r="R28" s="30">
        <f>E28/E43</f>
        <v>1.7371963291562379E-2</v>
      </c>
      <c r="S28" s="30">
        <f>F28/F43</f>
        <v>2.0252834329411749E-2</v>
      </c>
      <c r="T28" s="30">
        <f>G28/G43</f>
        <v>1.2448154947018933E-2</v>
      </c>
      <c r="U28" s="30">
        <f>H28/H43</f>
        <v>1.2522088155128118E-2</v>
      </c>
      <c r="V28" s="30">
        <f t="shared" ref="V28:W28" si="22">I28/I43</f>
        <v>1.3096932168075621E-2</v>
      </c>
      <c r="W28" s="30">
        <f t="shared" si="22"/>
        <v>1.2143406609329567E-2</v>
      </c>
      <c r="X28" s="30">
        <f>K28/K43</f>
        <v>1.2180990089531551E-2</v>
      </c>
      <c r="Y28" s="4"/>
    </row>
    <row r="29" spans="1:25" ht="20.100000000000001" customHeight="1" x14ac:dyDescent="0.25">
      <c r="A29" s="19" t="s">
        <v>27</v>
      </c>
      <c r="B29" s="2">
        <v>25258.213749999999</v>
      </c>
      <c r="C29" s="2">
        <v>23320.870000000003</v>
      </c>
      <c r="D29" s="2">
        <v>28061.416250000002</v>
      </c>
      <c r="E29" s="2">
        <v>27258.751250000008</v>
      </c>
      <c r="F29" s="2">
        <v>34484.423750000002</v>
      </c>
      <c r="G29" s="2">
        <v>26901.257500000011</v>
      </c>
      <c r="H29" s="2">
        <v>35368.068750000006</v>
      </c>
      <c r="I29" s="2">
        <v>37307.177499999998</v>
      </c>
      <c r="J29" s="2">
        <v>35729.427499999991</v>
      </c>
      <c r="K29" s="2">
        <v>38142.764999999985</v>
      </c>
      <c r="M29" s="34">
        <f t="shared" si="1"/>
        <v>6.7544813025621375E-2</v>
      </c>
      <c r="O29" s="4">
        <f>B29/B28</f>
        <v>0.53464037560613331</v>
      </c>
      <c r="P29" s="4">
        <f>C29/C28</f>
        <v>0.53654408786478958</v>
      </c>
      <c r="Q29" s="4">
        <f>D29/D28</f>
        <v>0.53561283147715999</v>
      </c>
      <c r="R29" s="4">
        <f>E29/E28</f>
        <v>0.4826804022624247</v>
      </c>
      <c r="S29" s="4">
        <f>F29/F28</f>
        <v>0.4840043180755913</v>
      </c>
      <c r="T29" s="4">
        <f>G29/G28</f>
        <v>0.60106069965669096</v>
      </c>
      <c r="U29" s="4">
        <f>H29/H28</f>
        <v>0.74890080973842743</v>
      </c>
      <c r="V29" s="4">
        <f t="shared" ref="V29:W29" si="23">I29/I28</f>
        <v>0.73251993547191174</v>
      </c>
      <c r="W29" s="4">
        <f t="shared" si="23"/>
        <v>0.77359319090680001</v>
      </c>
      <c r="X29" s="4">
        <f>K29/K28</f>
        <v>0.80420655562153698</v>
      </c>
      <c r="Y29" s="4"/>
    </row>
    <row r="30" spans="1:25" ht="20.100000000000001" customHeight="1" thickBot="1" x14ac:dyDescent="0.3">
      <c r="A30" s="19" t="s">
        <v>28</v>
      </c>
      <c r="B30" s="2">
        <v>21985.157499999998</v>
      </c>
      <c r="C30" s="2">
        <v>20144.094999999994</v>
      </c>
      <c r="D30" s="2">
        <v>24329.816000000003</v>
      </c>
      <c r="E30" s="2">
        <v>29214.954999999998</v>
      </c>
      <c r="F30" s="2">
        <v>36763.750000000015</v>
      </c>
      <c r="G30" s="2">
        <v>17855.05</v>
      </c>
      <c r="H30" s="2">
        <v>11858.571</v>
      </c>
      <c r="I30" s="2">
        <v>13622.73675</v>
      </c>
      <c r="J30" s="2">
        <v>10456.898750000002</v>
      </c>
      <c r="K30" s="2">
        <v>9286.3000000000029</v>
      </c>
      <c r="M30" s="32">
        <f t="shared" si="1"/>
        <v>-0.11194511661500012</v>
      </c>
      <c r="O30" s="4">
        <f>B30/B28</f>
        <v>0.46535962439386669</v>
      </c>
      <c r="P30" s="4">
        <f>C30/C28</f>
        <v>0.46345591213521042</v>
      </c>
      <c r="Q30" s="4">
        <f>D30/D28</f>
        <v>0.46438716852284007</v>
      </c>
      <c r="R30" s="4">
        <f>E30/E28</f>
        <v>0.51731959773757541</v>
      </c>
      <c r="S30" s="4">
        <f>F30/F28</f>
        <v>0.5159956819244087</v>
      </c>
      <c r="T30" s="4">
        <f>G30/G28</f>
        <v>0.39893930034330904</v>
      </c>
      <c r="U30" s="4">
        <f>H30/H28</f>
        <v>0.25109919026157262</v>
      </c>
      <c r="V30" s="4">
        <f t="shared" ref="V30:W30" si="24">I30/I28</f>
        <v>0.2674800645280882</v>
      </c>
      <c r="W30" s="4">
        <f t="shared" si="24"/>
        <v>0.22640680909320005</v>
      </c>
      <c r="X30" s="4">
        <f>K30/K28</f>
        <v>0.19579344437846299</v>
      </c>
      <c r="Y30" s="4"/>
    </row>
    <row r="31" spans="1:25" ht="20.100000000000001" customHeight="1" thickBot="1" x14ac:dyDescent="0.3">
      <c r="A31" s="21" t="s">
        <v>9</v>
      </c>
      <c r="B31" s="22">
        <v>24590.925000000003</v>
      </c>
      <c r="C31" s="22">
        <v>22255.991249999999</v>
      </c>
      <c r="D31" s="22">
        <v>25079.393749999999</v>
      </c>
      <c r="E31" s="22">
        <v>26999.785000000003</v>
      </c>
      <c r="F31" s="22">
        <v>25928.186249999999</v>
      </c>
      <c r="G31" s="22">
        <v>27088.537499999999</v>
      </c>
      <c r="H31" s="22">
        <v>28240.305499999999</v>
      </c>
      <c r="I31" s="22">
        <v>39000.768750000003</v>
      </c>
      <c r="J31" s="22">
        <v>32514.8825</v>
      </c>
      <c r="K31" s="22">
        <v>36684.092499999992</v>
      </c>
      <c r="M31" s="32">
        <f t="shared" si="1"/>
        <v>0.12822466758106821</v>
      </c>
      <c r="O31" s="30">
        <f>B31/B43</f>
        <v>8.4083356087184882E-3</v>
      </c>
      <c r="P31" s="30">
        <f>C31/C43</f>
        <v>7.351482387362677E-3</v>
      </c>
      <c r="Q31" s="30">
        <f>D31/D43</f>
        <v>7.7679731003236548E-3</v>
      </c>
      <c r="R31" s="30">
        <f>E31/E43</f>
        <v>8.3054452247868296E-3</v>
      </c>
      <c r="S31" s="30">
        <f>F31/F43</f>
        <v>7.3702837973918106E-3</v>
      </c>
      <c r="T31" s="30">
        <f>G31/G43</f>
        <v>7.5341852561928348E-3</v>
      </c>
      <c r="U31" s="30">
        <f>H31/H43</f>
        <v>7.4878838907599691E-3</v>
      </c>
      <c r="V31" s="30">
        <f t="shared" ref="V31:W31" si="25">I31/I43</f>
        <v>1.0029281029499347E-2</v>
      </c>
      <c r="W31" s="30">
        <f t="shared" si="25"/>
        <v>8.548881695306397E-3</v>
      </c>
      <c r="X31" s="30">
        <f>K31/K43</f>
        <v>9.4214078895706391E-3</v>
      </c>
      <c r="Y31" s="4"/>
    </row>
    <row r="32" spans="1:25" ht="20.100000000000001" customHeight="1" x14ac:dyDescent="0.25">
      <c r="A32" s="19" t="s">
        <v>27</v>
      </c>
      <c r="B32" s="2">
        <v>16961.327500000003</v>
      </c>
      <c r="C32" s="2">
        <v>14349.28875</v>
      </c>
      <c r="D32" s="2">
        <v>17215.068749999999</v>
      </c>
      <c r="E32" s="2">
        <v>17048.612499999999</v>
      </c>
      <c r="F32" s="2">
        <v>17999.32375</v>
      </c>
      <c r="G32" s="2">
        <v>17521.002500000002</v>
      </c>
      <c r="H32" s="2">
        <v>19755.805499999999</v>
      </c>
      <c r="I32" s="2">
        <v>27554.911250000001</v>
      </c>
      <c r="J32" s="2">
        <v>24445.0425</v>
      </c>
      <c r="K32" s="2">
        <v>27122.502499999995</v>
      </c>
      <c r="M32" s="34">
        <f t="shared" si="1"/>
        <v>0.10952977479994136</v>
      </c>
      <c r="O32" s="4">
        <f>B32/B31</f>
        <v>0.68973930423520058</v>
      </c>
      <c r="P32" s="4">
        <f>C32/C31</f>
        <v>0.64473824548255065</v>
      </c>
      <c r="Q32" s="4">
        <f>D32/D31</f>
        <v>0.68642284265743059</v>
      </c>
      <c r="R32" s="4">
        <f>E32/E31</f>
        <v>0.63143512068707208</v>
      </c>
      <c r="S32" s="4">
        <f>F32/F31</f>
        <v>0.69419910735175316</v>
      </c>
      <c r="T32" s="4">
        <f>G32/G31</f>
        <v>0.64680503700135172</v>
      </c>
      <c r="U32" s="4">
        <f>H32/H31</f>
        <v>0.69956061558894966</v>
      </c>
      <c r="V32" s="4">
        <f t="shared" ref="V32:W32" si="26">I32/I31</f>
        <v>0.70652225925674861</v>
      </c>
      <c r="W32" s="4">
        <f t="shared" si="26"/>
        <v>0.75181088229366966</v>
      </c>
      <c r="X32" s="4">
        <f>K32/K31</f>
        <v>0.73935323601094949</v>
      </c>
      <c r="Y32" s="4"/>
    </row>
    <row r="33" spans="1:25" ht="20.100000000000001" customHeight="1" thickBot="1" x14ac:dyDescent="0.3">
      <c r="A33" s="19" t="s">
        <v>28</v>
      </c>
      <c r="B33" s="2">
        <v>7629.5975000000008</v>
      </c>
      <c r="C33" s="2">
        <v>7906.7025000000003</v>
      </c>
      <c r="D33" s="2">
        <v>7864.3249999999998</v>
      </c>
      <c r="E33" s="2">
        <v>9951.1725000000024</v>
      </c>
      <c r="F33" s="2">
        <v>7928.8625000000002</v>
      </c>
      <c r="G33" s="2">
        <v>9567.534999999998</v>
      </c>
      <c r="H33" s="2">
        <v>8484.5</v>
      </c>
      <c r="I33" s="2">
        <v>11445.857499999998</v>
      </c>
      <c r="J33" s="2">
        <v>8069.8399999999983</v>
      </c>
      <c r="K33" s="2">
        <v>9561.5899999999983</v>
      </c>
      <c r="M33" s="32">
        <f t="shared" si="1"/>
        <v>0.18485496614554939</v>
      </c>
      <c r="O33" s="4">
        <f>B33/B31</f>
        <v>0.31026069576479942</v>
      </c>
      <c r="P33" s="4">
        <f>C33/C31</f>
        <v>0.35526175451744935</v>
      </c>
      <c r="Q33" s="4">
        <f>D33/D31</f>
        <v>0.31357715734256936</v>
      </c>
      <c r="R33" s="4">
        <f>E33/E31</f>
        <v>0.36856487931292792</v>
      </c>
      <c r="S33" s="4">
        <f>F33/F31</f>
        <v>0.30580089264824689</v>
      </c>
      <c r="T33" s="4">
        <f>G33/G31</f>
        <v>0.35319496299864839</v>
      </c>
      <c r="U33" s="4">
        <f>H33/H31</f>
        <v>0.30043938441105039</v>
      </c>
      <c r="V33" s="4">
        <f t="shared" ref="V33:W33" si="27">I33/I31</f>
        <v>0.29347774074325128</v>
      </c>
      <c r="W33" s="4">
        <f t="shared" si="27"/>
        <v>0.24818911770633029</v>
      </c>
      <c r="X33" s="4">
        <f>K33/K31</f>
        <v>0.26064676398905057</v>
      </c>
      <c r="Y33" s="4"/>
    </row>
    <row r="34" spans="1:25" ht="20.100000000000001" customHeight="1" thickBot="1" x14ac:dyDescent="0.3">
      <c r="A34" s="21" t="s">
        <v>16</v>
      </c>
      <c r="B34" s="22">
        <v>12571.432499999999</v>
      </c>
      <c r="C34" s="22">
        <v>11727.622500000001</v>
      </c>
      <c r="D34" s="22">
        <v>16612.072500000002</v>
      </c>
      <c r="E34" s="22">
        <v>20798.445</v>
      </c>
      <c r="F34" s="22">
        <v>13651.410000000002</v>
      </c>
      <c r="G34" s="22">
        <v>12124.552500000003</v>
      </c>
      <c r="H34" s="22">
        <v>16820.797500000001</v>
      </c>
      <c r="I34" s="22">
        <v>24005.022500000006</v>
      </c>
      <c r="J34" s="22">
        <v>15264.457500000002</v>
      </c>
      <c r="K34" s="22">
        <v>15143.565000000001</v>
      </c>
      <c r="M34" s="32">
        <f t="shared" si="1"/>
        <v>-7.9198687539338841E-3</v>
      </c>
      <c r="O34" s="30">
        <f>B34/B43</f>
        <v>4.2985297845587701E-3</v>
      </c>
      <c r="P34" s="30">
        <f>C34/C43</f>
        <v>3.8738068004222576E-3</v>
      </c>
      <c r="Q34" s="30">
        <f>D34/D43</f>
        <v>5.1453449635570376E-3</v>
      </c>
      <c r="R34" s="30">
        <f>E34/E43</f>
        <v>6.3978415275618488E-3</v>
      </c>
      <c r="S34" s="30">
        <f>F34/F43</f>
        <v>3.8805169387639889E-3</v>
      </c>
      <c r="T34" s="30">
        <f>G34/G43</f>
        <v>3.3722243101325057E-3</v>
      </c>
      <c r="U34" s="30">
        <f>H34/H43</f>
        <v>4.4600147342593573E-3</v>
      </c>
      <c r="V34" s="30">
        <f t="shared" ref="V34:W34" si="28">I34/I43</f>
        <v>6.1730351602865526E-3</v>
      </c>
      <c r="W34" s="30">
        <f t="shared" si="28"/>
        <v>4.0133634593491905E-3</v>
      </c>
      <c r="X34" s="30">
        <f>K34/K43</f>
        <v>3.8892526172543546E-3</v>
      </c>
      <c r="Y34" s="4"/>
    </row>
    <row r="35" spans="1:25" ht="20.100000000000001" customHeight="1" x14ac:dyDescent="0.25">
      <c r="A35" s="19" t="s">
        <v>27</v>
      </c>
      <c r="B35" s="2">
        <v>9470.182499999999</v>
      </c>
      <c r="C35" s="2">
        <v>8786.6850000000013</v>
      </c>
      <c r="D35" s="2">
        <v>13721.1975</v>
      </c>
      <c r="E35" s="2">
        <v>17493.014999999999</v>
      </c>
      <c r="F35" s="2">
        <v>12092.910000000002</v>
      </c>
      <c r="G35" s="2">
        <v>11520.802500000003</v>
      </c>
      <c r="H35" s="2">
        <v>16200.172500000001</v>
      </c>
      <c r="I35" s="2">
        <v>22547.872500000005</v>
      </c>
      <c r="J35" s="2">
        <v>15133.020000000002</v>
      </c>
      <c r="K35" s="2">
        <v>15006.6975</v>
      </c>
      <c r="M35" s="34">
        <f t="shared" si="1"/>
        <v>-8.3474745952891102E-3</v>
      </c>
      <c r="O35" s="4">
        <f>B35/B34</f>
        <v>0.75330973618161656</v>
      </c>
      <c r="P35" s="4">
        <f>C35/C34</f>
        <v>0.74922986308606032</v>
      </c>
      <c r="Q35" s="4">
        <f>D35/D34</f>
        <v>0.82597746307692788</v>
      </c>
      <c r="R35" s="4">
        <f>E35/E34</f>
        <v>0.84107321484851394</v>
      </c>
      <c r="S35" s="4">
        <f>F35/F34</f>
        <v>0.88583596859225533</v>
      </c>
      <c r="T35" s="4">
        <f>G35/G34</f>
        <v>0.95020434774809215</v>
      </c>
      <c r="U35" s="4">
        <f>H35/H34</f>
        <v>0.96310371134305617</v>
      </c>
      <c r="V35" s="4">
        <f t="shared" ref="V35:W35" si="29">I35/I34</f>
        <v>0.939298119799721</v>
      </c>
      <c r="W35" s="4">
        <f t="shared" si="29"/>
        <v>0.99138931075670389</v>
      </c>
      <c r="X35" s="4">
        <f>K35/K34</f>
        <v>0.99096200267242218</v>
      </c>
      <c r="Y35" s="4"/>
    </row>
    <row r="36" spans="1:25" ht="20.100000000000001" customHeight="1" thickBot="1" x14ac:dyDescent="0.3">
      <c r="A36" s="19" t="s">
        <v>28</v>
      </c>
      <c r="B36" s="2">
        <v>3101.25</v>
      </c>
      <c r="C36" s="2">
        <v>2940.9375</v>
      </c>
      <c r="D36" s="2">
        <v>2890.875</v>
      </c>
      <c r="E36" s="2">
        <v>3305.43</v>
      </c>
      <c r="F36" s="2">
        <v>1558.5</v>
      </c>
      <c r="G36" s="2">
        <v>603.75</v>
      </c>
      <c r="H36" s="2">
        <v>620.625</v>
      </c>
      <c r="I36" s="2">
        <v>1457.15</v>
      </c>
      <c r="J36" s="2">
        <v>131.4375</v>
      </c>
      <c r="K36" s="2">
        <v>136.86750000000001</v>
      </c>
      <c r="M36" s="32">
        <f t="shared" si="1"/>
        <v>4.131241084165483E-2</v>
      </c>
      <c r="O36" s="4">
        <f>B36/B34</f>
        <v>0.24669026381838349</v>
      </c>
      <c r="P36" s="4">
        <f>C36/C34</f>
        <v>0.25077013691393968</v>
      </c>
      <c r="Q36" s="4">
        <f>D36/D34</f>
        <v>0.17402253692307204</v>
      </c>
      <c r="R36" s="4">
        <f>E36/E34</f>
        <v>0.15892678515148609</v>
      </c>
      <c r="S36" s="4">
        <f>F36/F34</f>
        <v>0.11416403140774468</v>
      </c>
      <c r="T36" s="4">
        <f>G36/G34</f>
        <v>4.9795652251907838E-2</v>
      </c>
      <c r="U36" s="4">
        <f>H36/H34</f>
        <v>3.6896288656943881E-2</v>
      </c>
      <c r="V36" s="4">
        <f t="shared" ref="V36:W36" si="30">I36/I34</f>
        <v>6.0701880200278911E-2</v>
      </c>
      <c r="W36" s="4">
        <f t="shared" si="30"/>
        <v>8.6106892432960668E-3</v>
      </c>
      <c r="X36" s="4">
        <f>K36/K34</f>
        <v>9.0379973275777539E-3</v>
      </c>
      <c r="Y36" s="4"/>
    </row>
    <row r="37" spans="1:25" ht="20.100000000000001" customHeight="1" thickBot="1" x14ac:dyDescent="0.3">
      <c r="A37" s="21" t="s">
        <v>18</v>
      </c>
      <c r="B37" s="22">
        <v>9629.276249999999</v>
      </c>
      <c r="C37" s="22">
        <v>11161.93375</v>
      </c>
      <c r="D37" s="22">
        <v>10902.590000000002</v>
      </c>
      <c r="E37" s="22">
        <v>11365.05875</v>
      </c>
      <c r="F37" s="22">
        <v>12707.833749999998</v>
      </c>
      <c r="G37" s="22">
        <v>10021.357500000002</v>
      </c>
      <c r="H37" s="22">
        <v>11112.080000000002</v>
      </c>
      <c r="I37" s="22">
        <v>11251.737500000001</v>
      </c>
      <c r="J37" s="22">
        <v>10997.73</v>
      </c>
      <c r="K37" s="22">
        <v>14364.877499999997</v>
      </c>
      <c r="M37" s="32">
        <f t="shared" si="1"/>
        <v>0.30616750002045856</v>
      </c>
      <c r="O37" s="30">
        <f>B37/B43</f>
        <v>3.2925230091613964E-3</v>
      </c>
      <c r="P37" s="30">
        <f>C37/C43</f>
        <v>3.6869514572636275E-3</v>
      </c>
      <c r="Q37" s="30">
        <f>D37/D43</f>
        <v>3.3769167902576469E-3</v>
      </c>
      <c r="R37" s="30">
        <f>E37/E43</f>
        <v>3.4960231322067664E-3</v>
      </c>
      <c r="S37" s="30">
        <f>F37/F43</f>
        <v>3.6122982257416406E-3</v>
      </c>
      <c r="T37" s="30">
        <f>G37/G43</f>
        <v>2.78725877775932E-3</v>
      </c>
      <c r="U37" s="30">
        <f>H37/H43</f>
        <v>2.9463549827687258E-3</v>
      </c>
      <c r="V37" s="30">
        <f t="shared" ref="V37:W37" si="31">I37/I43</f>
        <v>2.8934516183775584E-3</v>
      </c>
      <c r="W37" s="30">
        <f t="shared" si="31"/>
        <v>2.8915464383708605E-3</v>
      </c>
      <c r="X37" s="30">
        <f>K37/K43</f>
        <v>3.6892658639767571E-3</v>
      </c>
      <c r="Y37" s="4"/>
    </row>
    <row r="38" spans="1:25" s="8" customFormat="1" ht="20.100000000000001" customHeight="1" x14ac:dyDescent="0.25">
      <c r="A38" s="19" t="s">
        <v>27</v>
      </c>
      <c r="B38" s="2">
        <v>4942.9112500000001</v>
      </c>
      <c r="C38" s="2">
        <v>5431.5912500000013</v>
      </c>
      <c r="D38" s="2">
        <v>4781.5950000000003</v>
      </c>
      <c r="E38" s="2">
        <v>5721.8212499999991</v>
      </c>
      <c r="F38" s="2">
        <v>5808.5037499999989</v>
      </c>
      <c r="G38" s="2">
        <v>5098.6500000000005</v>
      </c>
      <c r="H38" s="2">
        <v>6426.7875000000013</v>
      </c>
      <c r="I38" s="2">
        <v>6474.8925000000008</v>
      </c>
      <c r="J38" s="2">
        <v>6647.48</v>
      </c>
      <c r="K38" s="2">
        <v>9245.5949999999975</v>
      </c>
      <c r="L38"/>
      <c r="M38" s="34">
        <f t="shared" si="1"/>
        <v>0.39084209354522287</v>
      </c>
      <c r="N38"/>
      <c r="O38" s="4">
        <f>B38/B37</f>
        <v>0.51332115952120505</v>
      </c>
      <c r="P38" s="4">
        <f>C38/C37</f>
        <v>0.48661740623572519</v>
      </c>
      <c r="Q38" s="4">
        <f>D38/D37</f>
        <v>0.43857422869244828</v>
      </c>
      <c r="R38" s="4">
        <f>E38/E37</f>
        <v>0.50345725225573501</v>
      </c>
      <c r="S38" s="4">
        <f>F38/F37</f>
        <v>0.45708055867507708</v>
      </c>
      <c r="T38" s="4">
        <f>G38/G37</f>
        <v>0.50877837658221448</v>
      </c>
      <c r="U38" s="4">
        <f>H38/H37</f>
        <v>0.57836044196946024</v>
      </c>
      <c r="V38" s="4">
        <f t="shared" ref="V38:W38" si="32">I38/I37</f>
        <v>0.57545712384420633</v>
      </c>
      <c r="W38" s="4">
        <f t="shared" si="32"/>
        <v>0.60444109829937631</v>
      </c>
      <c r="X38" s="4">
        <f>K38/K37</f>
        <v>0.64362505005698789</v>
      </c>
      <c r="Y38" s="20"/>
    </row>
    <row r="39" spans="1:25" ht="20.100000000000001" customHeight="1" thickBot="1" x14ac:dyDescent="0.3">
      <c r="A39" s="19" t="s">
        <v>28</v>
      </c>
      <c r="B39" s="2">
        <v>4686.3649999999998</v>
      </c>
      <c r="C39" s="2">
        <v>5730.3424999999988</v>
      </c>
      <c r="D39" s="2">
        <v>6120.9950000000017</v>
      </c>
      <c r="E39" s="2">
        <v>5643.2375000000002</v>
      </c>
      <c r="F39" s="2">
        <v>6899.33</v>
      </c>
      <c r="G39" s="2">
        <v>4922.7075000000013</v>
      </c>
      <c r="H39" s="2">
        <v>4685.2925000000014</v>
      </c>
      <c r="I39" s="2">
        <v>4776.8450000000003</v>
      </c>
      <c r="J39" s="2">
        <v>4350.2500000000009</v>
      </c>
      <c r="K39" s="2">
        <v>5119.2824999999993</v>
      </c>
      <c r="M39" s="32">
        <f t="shared" si="1"/>
        <v>0.17677892075168053</v>
      </c>
      <c r="O39" s="4">
        <f>B39/B37</f>
        <v>0.48667884047879512</v>
      </c>
      <c r="P39" s="4">
        <f>C39/C37</f>
        <v>0.51338259376427486</v>
      </c>
      <c r="Q39" s="4">
        <f>D39/D37</f>
        <v>0.56142577130755178</v>
      </c>
      <c r="R39" s="4">
        <f>E39/E37</f>
        <v>0.49654274774426488</v>
      </c>
      <c r="S39" s="4">
        <f>F39/F37</f>
        <v>0.54291944132492298</v>
      </c>
      <c r="T39" s="4">
        <f>G39/G37</f>
        <v>0.49122162341778552</v>
      </c>
      <c r="U39" s="4">
        <f>H39/H37</f>
        <v>0.42163955803053982</v>
      </c>
      <c r="V39" s="4">
        <f t="shared" ref="V39:W39" si="33">I39/I37</f>
        <v>0.42454287615579372</v>
      </c>
      <c r="W39" s="4">
        <f t="shared" si="33"/>
        <v>0.3955589017006238</v>
      </c>
      <c r="X39" s="4">
        <f>K39/K37</f>
        <v>0.35637494994301205</v>
      </c>
      <c r="Y39" s="4"/>
    </row>
    <row r="40" spans="1:25" ht="20.100000000000001" customHeight="1" thickBot="1" x14ac:dyDescent="0.3">
      <c r="A40" s="21" t="s">
        <v>17</v>
      </c>
      <c r="B40" s="22">
        <v>6084.1825000000008</v>
      </c>
      <c r="C40" s="22">
        <v>8306.0375000000004</v>
      </c>
      <c r="D40" s="22">
        <v>8091.2450000000008</v>
      </c>
      <c r="E40" s="22">
        <v>11230.637499999997</v>
      </c>
      <c r="F40" s="22">
        <v>10080.827500000001</v>
      </c>
      <c r="G40" s="22">
        <v>7345.6350000000011</v>
      </c>
      <c r="H40" s="22">
        <v>8839.9649999999983</v>
      </c>
      <c r="I40" s="22">
        <v>12387.702499999998</v>
      </c>
      <c r="J40" s="22">
        <v>12107.092499999999</v>
      </c>
      <c r="K40" s="22">
        <v>11765.582499999995</v>
      </c>
      <c r="M40" s="32">
        <f t="shared" si="1"/>
        <v>-2.8207432957169848E-2</v>
      </c>
      <c r="O40" s="30">
        <f>B40/B43</f>
        <v>2.0803547798503665E-3</v>
      </c>
      <c r="P40" s="30">
        <f>C40/C43</f>
        <v>2.7436067755474127E-3</v>
      </c>
      <c r="Q40" s="30">
        <f>D40/D43</f>
        <v>2.5061440533477122E-3</v>
      </c>
      <c r="R40" s="30">
        <f>E40/E43</f>
        <v>3.4546736055745208E-3</v>
      </c>
      <c r="S40" s="30">
        <f>F40/F43</f>
        <v>2.8655517540318426E-3</v>
      </c>
      <c r="T40" s="30">
        <f>G40/G43</f>
        <v>2.0430551082491651E-3</v>
      </c>
      <c r="U40" s="30">
        <f>H40/H43</f>
        <v>2.3439063546384772E-3</v>
      </c>
      <c r="V40" s="30">
        <f t="shared" ref="V40:W40" si="34">I40/I43</f>
        <v>3.1855718147179241E-3</v>
      </c>
      <c r="W40" s="30">
        <f t="shared" si="34"/>
        <v>3.183222373835469E-3</v>
      </c>
      <c r="X40" s="30">
        <f>K40/K43</f>
        <v>3.0217008037174216E-3</v>
      </c>
      <c r="Y40" s="4"/>
    </row>
    <row r="41" spans="1:25" ht="20.100000000000001" customHeight="1" x14ac:dyDescent="0.25">
      <c r="A41" s="19" t="s">
        <v>27</v>
      </c>
      <c r="B41" s="2">
        <v>481.77</v>
      </c>
      <c r="C41" s="2">
        <v>471.54750000000001</v>
      </c>
      <c r="D41" s="2">
        <v>334.21500000000003</v>
      </c>
      <c r="E41" s="2">
        <v>253.55250000000001</v>
      </c>
      <c r="F41" s="2">
        <v>213.01500000000001</v>
      </c>
      <c r="G41" s="2">
        <v>199.33500000000001</v>
      </c>
      <c r="H41" s="2">
        <v>166.38</v>
      </c>
      <c r="I41" s="2">
        <v>356.01</v>
      </c>
      <c r="J41" s="2">
        <v>502.74</v>
      </c>
      <c r="K41" s="2">
        <v>230.85750000000002</v>
      </c>
      <c r="M41" s="34">
        <f t="shared" si="1"/>
        <v>-0.54080140828261125</v>
      </c>
      <c r="O41" s="4">
        <f>B41/B40</f>
        <v>7.9184015272388678E-2</v>
      </c>
      <c r="P41" s="4">
        <f>C41/C40</f>
        <v>5.6771655557779507E-2</v>
      </c>
      <c r="Q41" s="4">
        <f>D41/D40</f>
        <v>4.1305757025031378E-2</v>
      </c>
      <c r="R41" s="4">
        <f>E41/E40</f>
        <v>2.2576857279918445E-2</v>
      </c>
      <c r="S41" s="4">
        <f>F41/F40</f>
        <v>2.1130705787793708E-2</v>
      </c>
      <c r="T41" s="4">
        <f>G41/G40</f>
        <v>2.7136523935643409E-2</v>
      </c>
      <c r="U41" s="4">
        <f>H41/H40</f>
        <v>1.8821341487211773E-2</v>
      </c>
      <c r="V41" s="4">
        <f t="shared" ref="V41:W41" si="35">I41/I40</f>
        <v>2.8738985296103137E-2</v>
      </c>
      <c r="W41" s="4">
        <f t="shared" si="35"/>
        <v>4.1524420499802081E-2</v>
      </c>
      <c r="X41" s="4">
        <f>K41/K40</f>
        <v>1.962142545853553E-2</v>
      </c>
      <c r="Y41" s="4"/>
    </row>
    <row r="42" spans="1:25" ht="20.100000000000001" customHeight="1" thickBot="1" x14ac:dyDescent="0.3">
      <c r="A42" s="19" t="s">
        <v>28</v>
      </c>
      <c r="B42" s="2">
        <v>5602.4125000000004</v>
      </c>
      <c r="C42" s="2">
        <v>7834.4900000000007</v>
      </c>
      <c r="D42" s="2">
        <v>7757.0300000000007</v>
      </c>
      <c r="E42" s="2">
        <v>10977.084999999997</v>
      </c>
      <c r="F42" s="2">
        <v>9867.8125000000018</v>
      </c>
      <c r="G42" s="2">
        <v>7146.3000000000011</v>
      </c>
      <c r="H42" s="2">
        <v>8673.5849999999991</v>
      </c>
      <c r="I42" s="2">
        <v>12031.692499999997</v>
      </c>
      <c r="J42" s="2">
        <v>11604.352499999999</v>
      </c>
      <c r="K42" s="2">
        <v>11534.724999999995</v>
      </c>
      <c r="M42" s="32">
        <f t="shared" si="1"/>
        <v>-6.000119351769446E-3</v>
      </c>
      <c r="O42" s="4">
        <f>B42/B40</f>
        <v>0.92081598472761128</v>
      </c>
      <c r="P42" s="4">
        <f>C42/C40</f>
        <v>0.94322834444222059</v>
      </c>
      <c r="Q42" s="4">
        <f>D42/D40</f>
        <v>0.95869424297496864</v>
      </c>
      <c r="R42" s="4">
        <f>E42/E40</f>
        <v>0.97742314272008157</v>
      </c>
      <c r="S42" s="4">
        <f>F42/F40</f>
        <v>0.97886929421220636</v>
      </c>
      <c r="T42" s="4">
        <f>G42/G40</f>
        <v>0.97286347606435664</v>
      </c>
      <c r="U42" s="4">
        <f>H42/H40</f>
        <v>0.98117865851278829</v>
      </c>
      <c r="V42" s="4">
        <f t="shared" ref="V42:W42" si="36">I42/I40</f>
        <v>0.97126101470389681</v>
      </c>
      <c r="W42" s="4">
        <f t="shared" si="36"/>
        <v>0.95847557950019791</v>
      </c>
      <c r="X42" s="4">
        <f>K42/K40</f>
        <v>0.98037857454146449</v>
      </c>
      <c r="Y42" s="4"/>
    </row>
    <row r="43" spans="1:25" ht="20.100000000000001" customHeight="1" x14ac:dyDescent="0.25">
      <c r="A43" s="27" t="s">
        <v>20</v>
      </c>
      <c r="B43" s="28">
        <v>2924588.9013399999</v>
      </c>
      <c r="C43" s="28">
        <v>3027415.4350500009</v>
      </c>
      <c r="D43" s="28">
        <v>3228563.413660001</v>
      </c>
      <c r="E43" s="28">
        <v>3250853.41836</v>
      </c>
      <c r="F43" s="28">
        <v>3517935.9388000015</v>
      </c>
      <c r="G43" s="28">
        <v>3595416.9666500003</v>
      </c>
      <c r="H43" s="28">
        <v>3771466.8005000008</v>
      </c>
      <c r="I43" s="28">
        <v>3888690.389200001</v>
      </c>
      <c r="J43" s="28">
        <v>3803407.7039400004</v>
      </c>
      <c r="K43" s="28">
        <v>3893695.3935100022</v>
      </c>
      <c r="M43" s="31">
        <f t="shared" si="1"/>
        <v>2.3738630354161502E-2</v>
      </c>
      <c r="O43" s="31">
        <f>O7+O10+O13+O16+O19+O22+O25+O28++O31+O34+O37+O40</f>
        <v>1</v>
      </c>
      <c r="P43" s="31">
        <f t="shared" ref="P43:X43" si="37">P7+P10+P13+P16+P19+P22+P25+P28++P31+P34+P37+P40</f>
        <v>0.99999999999999978</v>
      </c>
      <c r="Q43" s="31">
        <f t="shared" si="37"/>
        <v>0.99999999999999989</v>
      </c>
      <c r="R43" s="31">
        <f t="shared" si="37"/>
        <v>1</v>
      </c>
      <c r="S43" s="31">
        <f t="shared" si="37"/>
        <v>0.99999999999999967</v>
      </c>
      <c r="T43" s="31">
        <f t="shared" si="37"/>
        <v>1.0000000000000002</v>
      </c>
      <c r="U43" s="31">
        <f t="shared" si="37"/>
        <v>0.99999999999999989</v>
      </c>
      <c r="V43" s="31">
        <f t="shared" ref="V43:W43" si="38">V7+V10+V13+V16+V19+V22+V25+V28++V31+V34+V37+V40</f>
        <v>0.99999999999999967</v>
      </c>
      <c r="W43" s="31">
        <f t="shared" si="38"/>
        <v>1</v>
      </c>
      <c r="X43" s="31">
        <f t="shared" si="37"/>
        <v>1</v>
      </c>
      <c r="Y43" s="4"/>
    </row>
    <row r="44" spans="1:25" ht="20.100000000000001" customHeight="1" x14ac:dyDescent="0.25">
      <c r="A44" s="19" t="s">
        <v>21</v>
      </c>
      <c r="B44" s="2">
        <f t="shared" ref="B44:K44" si="39">B8+B11+B14+B17+B20+B23+B26+B29+B32+B35+B38+B41</f>
        <v>1437201.8013399995</v>
      </c>
      <c r="C44" s="2">
        <f t="shared" si="39"/>
        <v>1534894.650050001</v>
      </c>
      <c r="D44" s="2">
        <f t="shared" si="39"/>
        <v>1622353.2889100006</v>
      </c>
      <c r="E44" s="2">
        <f t="shared" si="39"/>
        <v>1613409.1953800002</v>
      </c>
      <c r="F44" s="2">
        <f t="shared" si="39"/>
        <v>1641003.8271500003</v>
      </c>
      <c r="G44" s="2">
        <f t="shared" si="39"/>
        <v>1654974.7359</v>
      </c>
      <c r="H44" s="2">
        <f t="shared" si="39"/>
        <v>1832121.6150000007</v>
      </c>
      <c r="I44" s="2">
        <f t="shared" ref="I44" si="40">I8+I11+I14+I17+I20+I23+I26+I29+I32+I35+I38+I41</f>
        <v>1898404.6293500003</v>
      </c>
      <c r="J44" s="2">
        <f t="shared" si="39"/>
        <v>1836950.8964000004</v>
      </c>
      <c r="K44" s="2">
        <f t="shared" si="39"/>
        <v>1898766.6450100013</v>
      </c>
      <c r="M44" s="12">
        <f>(K44-J44)/J44</f>
        <v>3.365127980891891E-2</v>
      </c>
      <c r="O44" s="4">
        <f>B44/B43</f>
        <v>0.49142011059451696</v>
      </c>
      <c r="P44" s="4">
        <f>C44/C43</f>
        <v>0.5069983565121946</v>
      </c>
      <c r="Q44" s="4">
        <f>D44/D43</f>
        <v>0.50250005375327289</v>
      </c>
      <c r="R44" s="4">
        <f>E44/E43</f>
        <v>0.49630327417036774</v>
      </c>
      <c r="S44" s="4">
        <f>F44/F43</f>
        <v>0.46646779694054374</v>
      </c>
      <c r="T44" s="4">
        <f>G44/G43</f>
        <v>0.46030119767777833</v>
      </c>
      <c r="U44" s="4">
        <f>H44/H43</f>
        <v>0.4857848980023125</v>
      </c>
      <c r="V44" s="4">
        <f t="shared" ref="V44:W44" si="41">I44/I43</f>
        <v>0.48818610877904028</v>
      </c>
      <c r="W44" s="4">
        <f t="shared" si="41"/>
        <v>0.4829750159303402</v>
      </c>
      <c r="X44" s="4">
        <f t="shared" ref="W44:X44" si="42">K44/K43</f>
        <v>0.48765156313327923</v>
      </c>
      <c r="Y44" s="4"/>
    </row>
    <row r="45" spans="1:25" ht="20.100000000000001" customHeight="1" x14ac:dyDescent="0.25">
      <c r="A45" s="19" t="s">
        <v>22</v>
      </c>
      <c r="B45" s="2">
        <f t="shared" ref="B45:K45" si="43">B9+B12+B15+B18+B21+B24+B27+B30+B33+B36+B39+B42</f>
        <v>1487387.1</v>
      </c>
      <c r="C45" s="2">
        <f t="shared" si="43"/>
        <v>1492520.7850000001</v>
      </c>
      <c r="D45" s="2">
        <f t="shared" si="43"/>
        <v>1606210.1247500007</v>
      </c>
      <c r="E45" s="2">
        <f t="shared" si="43"/>
        <v>1637444.2229800003</v>
      </c>
      <c r="F45" s="2">
        <f t="shared" si="43"/>
        <v>1876932.1116500006</v>
      </c>
      <c r="G45" s="2">
        <f t="shared" si="43"/>
        <v>1940442.2307500006</v>
      </c>
      <c r="H45" s="2">
        <f t="shared" si="43"/>
        <v>1939345.1855000001</v>
      </c>
      <c r="I45" s="2">
        <f t="shared" ref="I45" si="44">I9+I12+I15+I18+I21+I24+I27+I30+I33+I36+I39+I42</f>
        <v>1990285.7598499998</v>
      </c>
      <c r="J45" s="2">
        <f t="shared" si="43"/>
        <v>1966456.8075399997</v>
      </c>
      <c r="K45" s="2">
        <f t="shared" si="43"/>
        <v>1994928.7485000005</v>
      </c>
      <c r="M45" s="12">
        <f t="shared" si="1"/>
        <v>1.4478803119819649E-2</v>
      </c>
      <c r="O45" s="4">
        <f>B45/B43</f>
        <v>0.50857988940548293</v>
      </c>
      <c r="P45" s="4">
        <f>C45/C43</f>
        <v>0.49300164348780551</v>
      </c>
      <c r="Q45" s="4">
        <f>D45/D43</f>
        <v>0.49749994624672722</v>
      </c>
      <c r="R45" s="4">
        <f>E45/E43</f>
        <v>0.50369672582963243</v>
      </c>
      <c r="S45" s="4">
        <f>F45/F43</f>
        <v>0.53353220305945603</v>
      </c>
      <c r="T45" s="4">
        <f>G45/G43</f>
        <v>0.53969880232222167</v>
      </c>
      <c r="U45" s="4">
        <f>H45/H43</f>
        <v>0.5142151019976875</v>
      </c>
      <c r="V45" s="4">
        <f t="shared" ref="V45:W45" si="45">I45/I43</f>
        <v>0.51181389122095944</v>
      </c>
      <c r="W45" s="4">
        <f t="shared" si="45"/>
        <v>0.51702498406965969</v>
      </c>
      <c r="X45" s="4">
        <f t="shared" ref="W45:X45" si="46">K45/K43</f>
        <v>0.51234843686672071</v>
      </c>
    </row>
  </sheetData>
  <mergeCells count="3">
    <mergeCell ref="A5:A6"/>
    <mergeCell ref="B5:J5"/>
    <mergeCell ref="O5:X5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8893A42-FCA7-4BBA-8DB9-266C7A6B2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M7:M42 M44:M45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2023-02-17T11:46:27Z</cp:lastPrinted>
  <dcterms:created xsi:type="dcterms:W3CDTF">2019-03-20T16:25:32Z</dcterms:created>
  <dcterms:modified xsi:type="dcterms:W3CDTF">2025-02-25T17:31:47Z</dcterms:modified>
</cp:coreProperties>
</file>